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C1731E31-D00F-4FC6-A719-A578D95A936B}" xr6:coauthVersionLast="36" xr6:coauthVersionMax="36" xr10:uidLastSave="{00000000-0000-0000-0000-000000000000}"/>
  <bookViews>
    <workbookView xWindow="0" yWindow="0" windowWidth="14715" windowHeight="825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G33" i="4" l="1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F71" i="4" l="1"/>
  <c r="E71" i="4"/>
  <c r="C71" i="4"/>
  <c r="D69" i="4"/>
  <c r="G69" i="4" s="1"/>
  <c r="D67" i="4"/>
  <c r="G67" i="4" s="1"/>
  <c r="D65" i="4"/>
  <c r="G65" i="4" s="1"/>
  <c r="D63" i="4"/>
  <c r="G63" i="4" s="1"/>
  <c r="D61" i="4"/>
  <c r="G61" i="4" s="1"/>
  <c r="D59" i="4"/>
  <c r="G59" i="4" s="1"/>
  <c r="G57" i="4"/>
  <c r="B71" i="4"/>
  <c r="F49" i="4"/>
  <c r="E49" i="4"/>
  <c r="D47" i="4"/>
  <c r="G47" i="4" s="1"/>
  <c r="D46" i="4"/>
  <c r="G46" i="4" s="1"/>
  <c r="D45" i="4"/>
  <c r="G45" i="4" s="1"/>
  <c r="D44" i="4"/>
  <c r="G44" i="4" s="1"/>
  <c r="C49" i="4"/>
  <c r="B49" i="4"/>
  <c r="G13" i="4"/>
  <c r="G12" i="4"/>
  <c r="G11" i="4"/>
  <c r="G10" i="4"/>
  <c r="G9" i="4"/>
  <c r="G8" i="4"/>
  <c r="G7" i="4"/>
  <c r="F35" i="4"/>
  <c r="E35" i="4"/>
  <c r="C35" i="4"/>
  <c r="B35" i="4"/>
  <c r="G49" i="4" l="1"/>
  <c r="G71" i="4"/>
  <c r="D49" i="4"/>
  <c r="D71" i="4"/>
  <c r="G35" i="4"/>
  <c r="D3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G26" i="5"/>
  <c r="G23" i="5"/>
  <c r="G22" i="5"/>
  <c r="G21" i="5"/>
  <c r="G20" i="5"/>
  <c r="G19" i="5"/>
  <c r="G18" i="5"/>
  <c r="G17" i="5"/>
  <c r="G14" i="5"/>
  <c r="G12" i="5"/>
  <c r="G11" i="5"/>
  <c r="G10" i="5"/>
  <c r="G9" i="5"/>
  <c r="G8" i="5"/>
  <c r="G7" i="5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G14" i="8"/>
  <c r="G12" i="8"/>
  <c r="G10" i="8"/>
  <c r="G8" i="8"/>
  <c r="G6" i="8"/>
  <c r="C16" i="8"/>
  <c r="B16" i="8"/>
  <c r="G6" i="6"/>
  <c r="G7" i="6"/>
  <c r="G8" i="6"/>
  <c r="G9" i="6"/>
  <c r="G10" i="6"/>
  <c r="G11" i="6"/>
  <c r="G12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8" i="6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<sst xmlns="http://schemas.openxmlformats.org/spreadsheetml/2006/main" count="222" uniqueCount="162">
  <si>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</si>
  <si>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</si>
  <si>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</si>
  <si>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</si>
  <si>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</si>
  <si>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</si>
  <si>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</si>
  <si>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</si>
  <si>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</si>
  <si>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</si>
  <si>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</si>
  <si>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</si>
  <si>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</si>
  <si>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</si>
  <si>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</si>
  <si>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</si>
  <si>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</si>
  <si>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</si>
  <si>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</si>
  <si>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</si>
  <si>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</si>
  <si>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</si>
  <si>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</si>
  <si>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</si>
  <si>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</si>
  <si>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</si>
  <si>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</si>
  <si>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</si>
  <si>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</si>
  <si>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</si>
  <si>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</si>
  <si>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</si>
  <si>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</si>
  <si>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</si>
  <si>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</si>
  <si>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</si>
  <si>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</si>
  <si>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</si>
  <si>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</si>
  <si>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</si>
  <si>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</si>
  <si>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</si>
  <si>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</si>
  <si>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</si>
  <si>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</si>
  <si>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</si>
  <si>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</si>
  <si>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</si>
  <si>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</si>
  <si>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</si>
  <si>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</si>
  <si>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</si>
  <si>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</si>
  <si>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</si>
  <si>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</si>
  <si>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</si>
  <si>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</si>
  <si>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</si>
  <si>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</si>
  <si>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</si>
  <si>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</si>
  <si>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</si>
  <si>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</si>
  <si>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</si>
  <si>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</si>
  <si>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</si>
  <si>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</si>
  <si>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</si>
  <si>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</si>
  <si>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</si>
  <si>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</si>
  <si>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</si>
  <si>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</si>
  <si>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</si>
  <si>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</si>
  <si>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</si>
  <si>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</si>
  <si>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</si>
  <si>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</si>
  <si>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</si>
  <si>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</si>
  <si>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</si>
  <si>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</si>
  <si>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</si>
  <si>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</si>
  <si>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</si>
  <si>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</si>
  <si>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</si>
  <si>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</si>
  <si>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</si>
  <si>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</si>
  <si>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</si>
  <si>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</si>
  <si>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</si>
  <si>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</si>
  <si>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</si>
  <si>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</si>
  <si>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</si>
  <si>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</si>
  <si>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</si>
  <si>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</si>
  <si>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</si>
  <si>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</si>
  <si>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</si>
  <si>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</si>
  <si>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</si>
  <si>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</si>
  <si>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</si>
  <si>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</si>
  <si>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</si>
  <si>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</si>
  <si>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</si>
  <si>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</si>
  <si>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</si>
  <si>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</si>
  <si>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</si>
  <si>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</si>
  <si>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</si>
  <si>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</si>
  <si>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</si>
  <si>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</si>
  <si>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</si>
  <si>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</si>
  <si>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</si>
  <si>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</si>
  <si>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</si>
  <si>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</si>
  <si>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</si>
  <si>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</si>
  <si>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31111M290010000 PRESIDENCIA MUNICIPAL</t>
  </si>
  <si>
    <t>31111M290020000 SECRETARIA DEL AYUNTAMIE</t>
  </si>
  <si>
    <t>31111M290030000 TESORERIA MUNICIPAL</t>
  </si>
  <si>
    <t>31111M290040000 DIRECCION DE RECURSOS HU</t>
  </si>
  <si>
    <t>31111M290050000 OFICIALIA MAYOR</t>
  </si>
  <si>
    <t>31111M290060000 DIRECCION DE OBRAS PUBLI</t>
  </si>
  <si>
    <t>31111M290070000 DIRECCION DE DESARROLLO</t>
  </si>
  <si>
    <t>31111M290080000 DIRECCION DE SEGURIDAD P</t>
  </si>
  <si>
    <t>31111M290090000 UNIDAD DE TRANSPARENCIA</t>
  </si>
  <si>
    <t>31111M290100000 DIRECCION DE ATENCION A</t>
  </si>
  <si>
    <t>31111M290110000 DIRECCION DE DESARROLLO</t>
  </si>
  <si>
    <t>31111M290120000 DIRECCION DE DESARROLLO</t>
  </si>
  <si>
    <t>31111M290130000 DIRECCION DE DESARROLLO</t>
  </si>
  <si>
    <t>31111M290140000 DIRECCION DE CASA DE LA</t>
  </si>
  <si>
    <t>31111M290150000 DIRECCION DE PLANEACION</t>
  </si>
  <si>
    <t>31111M290160000 DIRECCION DE SERVICIOS P</t>
  </si>
  <si>
    <t>31111M290170000 DIRECCION DE MEDIO AMBIE</t>
  </si>
  <si>
    <t>31111M290180000 DIRECCION DE DERECHOS HU</t>
  </si>
  <si>
    <t>31111M290190000 DIRECCION DE FISCALIZACI</t>
  </si>
  <si>
    <t>31111M290200000 DIRECCION DE EDUCACION Y</t>
  </si>
  <si>
    <t>31111M290210000 DIRECCION DE DEPORTE</t>
  </si>
  <si>
    <t>31111M290220000 DIRECCION DE SALUD</t>
  </si>
  <si>
    <t>31111M290230000 UNIDAD DE ASUNTOS JURIDI</t>
  </si>
  <si>
    <t>31111M290240000 UNIDAD DE PROTECCION CIV</t>
  </si>
  <si>
    <t>31111M290250000 JUZGADO ADMINISTRATIVO M</t>
  </si>
  <si>
    <t>31111M290260000 UNIDAD DE ATENCION A MIG</t>
  </si>
  <si>
    <t>31111M290270000 CONTRALORIA MUNICIPAL</t>
  </si>
  <si>
    <t>Municipio de San Felipe
Estado Analítico del Ejercicio del Presupuesto de Egresos
Clasificación Administrativa
Del 1 de Enero al 31 de Diciembre de 2024</t>
  </si>
  <si>
    <t>Municipio de San Felipe
Estado Analítico del Ejercicio del Presupuesto de Egresos
Clasificación Administrativa (Poderes)
Del 1 de Enero al 31 de Diciembre de 2024</t>
  </si>
  <si>
    <t>Municipio de San Felipe
Estado Analítico del Ejercicio del Presupuesto de Egresos
Clasificación Administrativa (Sector Paraestatal)
Del 1 de Enero al 31 de Diciembre de 2024</t>
  </si>
  <si>
    <t>Municipio de San Felipe
Estado Analítico del Ejercicio del Presupuesto de Egresos
Clasificación Económica (por Tipo de Gasto)
Del 1 de Enero al 31 de Diciembre de 2024</t>
  </si>
  <si>
    <t>Municipio de San Felipe
Estado Analítico del Ejercicio del Presupuesto de Egresos
Clasificación por Objeto del Gasto (Capítulo y Concepto)
Del 1 de Enero al 31 de Diciembre de 2024</t>
  </si>
  <si>
    <t>Municipio de San Felipe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</si>
</sst>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4" fontId="9" fillId="2" borderId="6" xfId="9" applyNumberFormat="1" applyFont="1" applyFill="1" applyBorder="1" applyAlignment="1">
      <alignment horizontal="center" vertical="center" wrapText="1"/>
    </xf>
    <xf numFmtId="0" fontId="9" fillId="2" borderId="6" xfId="9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5" fillId="0" borderId="12" xfId="0" applyNumberFormat="1" applyFont="1" applyBorder="1" applyProtection="1">
      <protection locked="0"/>
    </xf>
    <xf numFmtId="0" fontId="5" fillId="0" borderId="0" xfId="0" applyFont="1"/>
    <xf numFmtId="4" fontId="5" fillId="0" borderId="10" xfId="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/>
      <protection locked="0"/>
    </xf>
    <xf numFmtId="4" fontId="9" fillId="0" borderId="10" xfId="0" applyNumberFormat="1" applyFont="1" applyBorder="1" applyProtection="1">
      <protection locked="0"/>
    </xf>
    <xf numFmtId="4" fontId="9" fillId="0" borderId="12" xfId="0" applyNumberFormat="1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9" fillId="0" borderId="11" xfId="0" applyNumberFormat="1" applyFont="1" applyBorder="1" applyProtection="1">
      <protection locked="0"/>
    </xf>
    <xf numFmtId="4" fontId="9" fillId="0" borderId="6" xfId="0" applyNumberFormat="1" applyFont="1" applyBorder="1" applyProtection="1">
      <protection locked="0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9" fillId="2" borderId="8" xfId="9" applyFont="1" applyFill="1" applyBorder="1" applyAlignment="1" applyProtection="1">
      <alignment horizontal="center" vertical="center" wrapText="1"/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7" xfId="9" applyFont="1" applyFill="1" applyBorder="1" applyAlignment="1" applyProtection="1">
      <alignment vertical="center" wrapText="1"/>
      <protection locked="0"/>
    </xf>
    <xf numFmtId="0" fontId="9" fillId="2" borderId="8" xfId="9" applyFont="1" applyFill="1" applyBorder="1" applyAlignment="1" applyProtection="1">
      <alignment vertical="center" wrapText="1"/>
      <protection locked="0"/>
    </xf>
    <xf numFmtId="0" fontId="9" fillId="2" borderId="9" xfId="9" applyFont="1" applyFill="1" applyBorder="1" applyAlignment="1" applyProtection="1">
      <alignment vertical="center" wrapText="1"/>
      <protection locked="0"/>
    </xf>
    <xf numFmtId="0" fontId="9" fillId="2" borderId="2" xfId="9" applyFont="1" applyFill="1" applyBorder="1" applyAlignment="1">
      <alignment vertical="center"/>
    </xf>
    <xf numFmtId="0" fontId="9" fillId="2" borderId="5" xfId="9" applyFont="1" applyFill="1" applyBorder="1" applyAlignment="1">
      <alignment vertical="center"/>
    </xf>
    <xf numFmtId="0" fontId="9" fillId="0" borderId="0" xfId="9" applyFont="1" applyAlignment="1">
      <alignment vertical="center"/>
    </xf>
    <xf numFmtId="0" fontId="9" fillId="0" borderId="12" xfId="9" applyFont="1" applyBorder="1" applyAlignment="1">
      <alignment horizontal="center" vertical="center" wrapText="1"/>
    </xf>
    <xf numFmtId="0" fontId="9" fillId="2" borderId="4" xfId="9" applyFont="1" applyFill="1" applyBorder="1" applyAlignment="1" applyProtection="1">
      <alignment horizontal="center" vertical="center" wrapText="1"/>
      <protection locked="0"/>
    </xf>
    <xf numFmtId="0" fontId="9" fillId="2" borderId="15" xfId="9" applyFont="1" applyFill="1" applyBorder="1" applyAlignment="1" applyProtection="1">
      <alignment horizontal="center" vertical="center" wrapText="1"/>
      <protection locked="0"/>
    </xf>
    <xf numFmtId="0" fontId="9" fillId="2" borderId="5" xfId="9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/>
    <xf numFmtId="0" fontId="5" fillId="0" borderId="3" xfId="0" applyFont="1" applyBorder="1"/>
    <xf numFmtId="0" fontId="9" fillId="2" borderId="8" xfId="9" applyFont="1" applyFill="1" applyBorder="1" applyAlignment="1" applyProtection="1">
      <alignment horizontal="center" vertical="center" wrapText="1"/>
      <protection locked="0"/>
    </xf>
    <xf numFmtId="0" fontId="9" fillId="2" borderId="10" xfId="9" applyFont="1" applyFill="1" applyBorder="1" applyAlignment="1">
      <alignment vertical="center"/>
    </xf>
    <xf numFmtId="0" fontId="9" fillId="2" borderId="12" xfId="9" applyFont="1" applyFill="1" applyBorder="1" applyAlignment="1">
      <alignment horizontal="center" vertical="center"/>
    </xf>
    <xf numFmtId="0" fontId="9" fillId="2" borderId="11" xfId="9" applyFont="1" applyFill="1" applyBorder="1" applyAlignment="1">
      <alignment vertical="center"/>
    </xf>
    <xf numFmtId="0" fontId="5" fillId="0" borderId="10" xfId="9" applyFont="1" applyBorder="1" applyAlignment="1">
      <alignment horizontal="left" vertical="center" indent="1"/>
    </xf>
    <xf numFmtId="0" fontId="5" fillId="0" borderId="12" xfId="0" applyFont="1" applyBorder="1" applyAlignment="1" applyProtection="1">
      <alignment horizontal="left" indent="1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9" fillId="0" borderId="1" xfId="9" applyFont="1" applyBorder="1" applyAlignment="1">
      <alignment vertical="center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5" fillId="0" borderId="1" xfId="0" applyFont="1" applyBorder="1" applyAlignment="1">
      <alignment horizontal="left" wrapText="1" indent="1"/>
    </xf>
    <xf numFmtId="0" fontId="5" fillId="0" borderId="3" xfId="0" applyFont="1" applyBorder="1" applyAlignment="1" applyProtection="1">
      <alignment horizontal="left" indent="1"/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0" fontId="9" fillId="2" borderId="8" xfId="9" applyFont="1" applyFill="1" applyBorder="1" applyAlignment="1" applyProtection="1">
      <alignment horizontal="center" vertical="center" wrapText="1"/>
      <protection locked="0"/>
    </xf>
    <xf numFmtId="0" fontId="9" fillId="2" borderId="9" xfId="9" applyFont="1" applyFill="1" applyBorder="1" applyAlignment="1" applyProtection="1">
      <alignment horizontal="center" vertical="center" wrapText="1"/>
      <protection locked="0"/>
    </xf>
    <xf numFmtId="4" fontId="9" fillId="2" borderId="10" xfId="9" applyNumberFormat="1" applyFont="1" applyFill="1" applyBorder="1" applyAlignment="1">
      <alignment horizontal="center" vertical="center" wrapText="1"/>
    </xf>
    <xf numFmtId="4" fontId="9" fillId="2" borderId="11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 applyProtection="1">
      <alignment horizontal="center" vertical="center" wrapText="1"/>
      <protection locked="0"/>
    </xf>
    <xf numFmtId="0" fontId="9" fillId="2" borderId="14" xfId="9" applyFont="1" applyFill="1" applyBorder="1" applyAlignment="1" applyProtection="1">
      <alignment horizontal="center" vertical="center" wrapText="1"/>
      <protection locked="0"/>
    </xf>
    <xf numFmtId="0" fontId="9" fillId="2" borderId="13" xfId="9" applyFont="1" applyFill="1" applyBorder="1" applyAlignment="1" applyProtection="1">
      <alignment horizontal="center" vertical="center" wrapText="1"/>
      <protection locked="0"/>
    </xf>
    <xf numFmtId="0" fontId="9" fillId="2" borderId="2" xfId="9" applyFont="1" applyFill="1" applyBorder="1" applyAlignment="1" applyProtection="1">
      <alignment horizontal="center" vertical="center" wrapText="1"/>
      <protection locked="0"/>
    </xf>
  </cellXfs>
  <cellStyles count="7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2 2 2" xfId="49" xr:uid="{00000000-0005-0000-0000-000002000000}"/>
    <cellStyle name="Millares 2 2 3" xfId="25" xr:uid="{00000000-0005-0000-0000-000002000000}"/>
    <cellStyle name="Millares 2 2 3 2" xfId="57" xr:uid="{00000000-0005-0000-0000-000002000000}"/>
    <cellStyle name="Millares 2 2 4" xfId="33" xr:uid="{00000000-0005-0000-0000-000002000000}"/>
    <cellStyle name="Millares 2 2 5" xfId="41" xr:uid="{00000000-0005-0000-0000-000002000000}"/>
    <cellStyle name="Millares 2 2 6" xfId="65" xr:uid="{00000000-0005-0000-0000-000002000000}"/>
    <cellStyle name="Millares 2 3" xfId="4" xr:uid="{00000000-0005-0000-0000-000003000000}"/>
    <cellStyle name="Millares 2 3 2" xfId="18" xr:uid="{00000000-0005-0000-0000-000003000000}"/>
    <cellStyle name="Millares 2 3 2 2" xfId="50" xr:uid="{00000000-0005-0000-0000-000003000000}"/>
    <cellStyle name="Millares 2 3 3" xfId="26" xr:uid="{00000000-0005-0000-0000-000003000000}"/>
    <cellStyle name="Millares 2 3 3 2" xfId="58" xr:uid="{00000000-0005-0000-0000-000003000000}"/>
    <cellStyle name="Millares 2 3 4" xfId="34" xr:uid="{00000000-0005-0000-0000-000003000000}"/>
    <cellStyle name="Millares 2 3 5" xfId="42" xr:uid="{00000000-0005-0000-0000-000003000000}"/>
    <cellStyle name="Millares 2 3 6" xfId="66" xr:uid="{00000000-0005-0000-0000-000003000000}"/>
    <cellStyle name="Millares 2 4" xfId="16" xr:uid="{00000000-0005-0000-0000-000001000000}"/>
    <cellStyle name="Millares 2 4 2" xfId="48" xr:uid="{00000000-0005-0000-0000-000001000000}"/>
    <cellStyle name="Millares 2 5" xfId="24" xr:uid="{00000000-0005-0000-0000-000001000000}"/>
    <cellStyle name="Millares 2 5 2" xfId="56" xr:uid="{00000000-0005-0000-0000-000001000000}"/>
    <cellStyle name="Millares 2 6" xfId="32" xr:uid="{00000000-0005-0000-0000-000001000000}"/>
    <cellStyle name="Millares 2 7" xfId="40" xr:uid="{00000000-0005-0000-0000-000001000000}"/>
    <cellStyle name="Millares 2 8" xfId="64" xr:uid="{00000000-0005-0000-0000-000001000000}"/>
    <cellStyle name="Millares 3" xfId="5" xr:uid="{00000000-0005-0000-0000-000004000000}"/>
    <cellStyle name="Millares 3 2" xfId="19" xr:uid="{00000000-0005-0000-0000-000004000000}"/>
    <cellStyle name="Millares 3 2 2" xfId="51" xr:uid="{00000000-0005-0000-0000-000004000000}"/>
    <cellStyle name="Millares 3 3" xfId="27" xr:uid="{00000000-0005-0000-0000-000004000000}"/>
    <cellStyle name="Millares 3 3 2" xfId="59" xr:uid="{00000000-0005-0000-0000-000004000000}"/>
    <cellStyle name="Millares 3 4" xfId="35" xr:uid="{00000000-0005-0000-0000-000004000000}"/>
    <cellStyle name="Millares 3 5" xfId="43" xr:uid="{00000000-0005-0000-0000-000004000000}"/>
    <cellStyle name="Millares 3 6" xfId="67" xr:uid="{00000000-0005-0000-0000-000004000000}"/>
    <cellStyle name="Moneda 2" xfId="6" xr:uid="{00000000-0005-0000-0000-000005000000}"/>
    <cellStyle name="Moneda 2 2" xfId="20" xr:uid="{00000000-0005-0000-0000-000005000000}"/>
    <cellStyle name="Moneda 2 2 2" xfId="52" xr:uid="{00000000-0005-0000-0000-000005000000}"/>
    <cellStyle name="Moneda 2 3" xfId="28" xr:uid="{00000000-0005-0000-0000-000005000000}"/>
    <cellStyle name="Moneda 2 3 2" xfId="60" xr:uid="{00000000-0005-0000-0000-000005000000}"/>
    <cellStyle name="Moneda 2 4" xfId="36" xr:uid="{00000000-0005-0000-0000-000005000000}"/>
    <cellStyle name="Moneda 2 5" xfId="44" xr:uid="{00000000-0005-0000-0000-000005000000}"/>
    <cellStyle name="Moneda 2 6" xfId="68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2 3 2" xfId="53" xr:uid="{00000000-0005-0000-0000-000007000000}"/>
    <cellStyle name="Normal 2 4" xfId="29" xr:uid="{00000000-0005-0000-0000-000007000000}"/>
    <cellStyle name="Normal 2 4 2" xfId="61" xr:uid="{00000000-0005-0000-0000-000007000000}"/>
    <cellStyle name="Normal 2 5" xfId="37" xr:uid="{00000000-0005-0000-0000-000007000000}"/>
    <cellStyle name="Normal 2 6" xfId="45" xr:uid="{00000000-0005-0000-0000-000007000000}"/>
    <cellStyle name="Normal 2 7" xfId="69" xr:uid="{00000000-0005-0000-0000-000007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00000000-0005-0000-0000-00000F000000}"/>
    <cellStyle name="Normal 6 2 2 2" xfId="55" xr:uid="{00000000-0005-0000-0000-00000F000000}"/>
    <cellStyle name="Normal 6 2 3" xfId="31" xr:uid="{00000000-0005-0000-0000-00000F000000}"/>
    <cellStyle name="Normal 6 2 3 2" xfId="63" xr:uid="{00000000-0005-0000-0000-00000F000000}"/>
    <cellStyle name="Normal 6 2 4" xfId="39" xr:uid="{00000000-0005-0000-0000-00000F000000}"/>
    <cellStyle name="Normal 6 2 5" xfId="47" xr:uid="{00000000-0005-0000-0000-00000F000000}"/>
    <cellStyle name="Normal 6 2 6" xfId="71" xr:uid="{00000000-0005-0000-0000-00000F000000}"/>
    <cellStyle name="Normal 6 3" xfId="22" xr:uid="{00000000-0005-0000-0000-00000E000000}"/>
    <cellStyle name="Normal 6 3 2" xfId="54" xr:uid="{00000000-0005-0000-0000-00000E000000}"/>
    <cellStyle name="Normal 6 4" xfId="30" xr:uid="{00000000-0005-0000-0000-00000E000000}"/>
    <cellStyle name="Normal 6 4 2" xfId="62" xr:uid="{00000000-0005-0000-0000-00000E000000}"/>
    <cellStyle name="Normal 6 5" xfId="38" xr:uid="{00000000-0005-0000-0000-00000E000000}"/>
    <cellStyle name="Normal 6 6" xfId="46" xr:uid="{00000000-0005-0000-0000-00000E000000}"/>
    <cellStyle name="Normal 6 7" xfId="7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80</xdr:row>
      <xdr:rowOff>85725</xdr:rowOff>
    </xdr:from>
    <xdr:to>
      <xdr:col>5</xdr:col>
      <xdr:colOff>982285</xdr:colOff>
      <xdr:row>86</xdr:row>
      <xdr:rowOff>76318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AC7249-4798-4C33-921B-85D6F7B1C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172950"/>
          <a:ext cx="8668960" cy="84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18</xdr:row>
      <xdr:rowOff>66675</xdr:rowOff>
    </xdr:from>
    <xdr:to>
      <xdr:col>6</xdr:col>
      <xdr:colOff>963235</xdr:colOff>
      <xdr:row>24</xdr:row>
      <xdr:rowOff>57268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2395E8-86F0-4241-8BAA-BD1F234D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295650"/>
          <a:ext cx="8668960" cy="847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75</xdr:row>
      <xdr:rowOff>133350</xdr:rowOff>
    </xdr:from>
    <xdr:to>
      <xdr:col>5</xdr:col>
      <xdr:colOff>29785</xdr:colOff>
      <xdr:row>81</xdr:row>
      <xdr:rowOff>123943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E004BB-BAE5-4B8E-8F5E-07B23EDEE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792075"/>
          <a:ext cx="8668960" cy="847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62" t="s">
        <v>160</v>
      </c>
      <c r="B1" s="62"/>
      <c r="C1" s="62"/>
      <c r="D1" s="62"/>
      <c r="E1" s="62"/>
      <c r="F1" s="62"/>
      <c r="G1" s="63"/>
    </row>
    <row r="2" spans="1:8" x14ac:dyDescent="0.2">
      <c r="A2" s="25"/>
      <c r="B2" s="22"/>
      <c r="C2" s="23"/>
      <c r="D2" s="20" t="s">
        <v>57</v>
      </c>
      <c r="E2" s="23"/>
      <c r="F2" s="24"/>
      <c r="G2" s="64" t="s">
        <v>56</v>
      </c>
    </row>
    <row r="3" spans="1:8" ht="24.95" customHeight="1" x14ac:dyDescent="0.2">
      <c r="A3" s="21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5"/>
    </row>
    <row r="4" spans="1:8" x14ac:dyDescent="0.2">
      <c r="A4" s="26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6" t="s">
        <v>58</v>
      </c>
      <c r="B5" s="11">
        <f>SUM(B6:B12)</f>
        <v>139662787.69</v>
      </c>
      <c r="C5" s="11">
        <f>SUM(C6:C12)</f>
        <v>77999.999999999971</v>
      </c>
      <c r="D5" s="11">
        <f>B5+C5</f>
        <v>139740787.69</v>
      </c>
      <c r="E5" s="11">
        <f>SUM(E6:E12)</f>
        <v>134089158.31000002</v>
      </c>
      <c r="F5" s="11">
        <f>SUM(F6:F12)</f>
        <v>130930659.19000001</v>
      </c>
      <c r="G5" s="11">
        <f>D5-E5</f>
        <v>5651629.3799999803</v>
      </c>
    </row>
    <row r="6" spans="1:8" x14ac:dyDescent="0.2">
      <c r="A6" s="18" t="s">
        <v>62</v>
      </c>
      <c r="B6" s="51">
        <v>85281095.519999996</v>
      </c>
      <c r="C6" s="51">
        <v>-1568997.07</v>
      </c>
      <c r="D6" s="51">
        <v>83712098.450000003</v>
      </c>
      <c r="E6" s="51">
        <v>81628433.739999995</v>
      </c>
      <c r="F6" s="51">
        <v>81616296.799999997</v>
      </c>
      <c r="G6" s="5">
        <f t="shared" ref="G6:G69" si="0">D6-E6</f>
        <v>2083664.7100000083</v>
      </c>
      <c r="H6" s="9">
        <v>1100</v>
      </c>
    </row>
    <row r="7" spans="1:8" x14ac:dyDescent="0.2">
      <c r="A7" s="18" t="s">
        <v>63</v>
      </c>
      <c r="B7" s="51">
        <v>0</v>
      </c>
      <c r="C7" s="51">
        <v>78000</v>
      </c>
      <c r="D7" s="51">
        <v>78000</v>
      </c>
      <c r="E7" s="51">
        <v>77916</v>
      </c>
      <c r="F7" s="51">
        <v>77916</v>
      </c>
      <c r="G7" s="5">
        <f t="shared" si="0"/>
        <v>84</v>
      </c>
      <c r="H7" s="9">
        <v>1200</v>
      </c>
    </row>
    <row r="8" spans="1:8" x14ac:dyDescent="0.2">
      <c r="A8" s="18" t="s">
        <v>64</v>
      </c>
      <c r="B8" s="51">
        <v>12804977.859999999</v>
      </c>
      <c r="C8" s="51">
        <v>-220000</v>
      </c>
      <c r="D8" s="51">
        <v>12584977.859999999</v>
      </c>
      <c r="E8" s="51">
        <v>10787557.57</v>
      </c>
      <c r="F8" s="51">
        <v>10787557.57</v>
      </c>
      <c r="G8" s="5">
        <f t="shared" si="0"/>
        <v>1797420.2899999991</v>
      </c>
      <c r="H8" s="9">
        <v>1300</v>
      </c>
    </row>
    <row r="9" spans="1:8" x14ac:dyDescent="0.2">
      <c r="A9" s="18" t="s">
        <v>33</v>
      </c>
      <c r="B9" s="51">
        <v>23978170.039999999</v>
      </c>
      <c r="C9" s="51">
        <v>0</v>
      </c>
      <c r="D9" s="51">
        <v>23978170.039999999</v>
      </c>
      <c r="E9" s="51">
        <v>23431862.510000002</v>
      </c>
      <c r="F9" s="51">
        <v>20364404.620000001</v>
      </c>
      <c r="G9" s="5">
        <f t="shared" si="0"/>
        <v>546307.52999999747</v>
      </c>
      <c r="H9" s="9">
        <v>1400</v>
      </c>
    </row>
    <row r="10" spans="1:8" x14ac:dyDescent="0.2">
      <c r="A10" s="18" t="s">
        <v>65</v>
      </c>
      <c r="B10" s="51">
        <v>14157611.470000001</v>
      </c>
      <c r="C10" s="51">
        <v>1917386.79</v>
      </c>
      <c r="D10" s="51">
        <v>16074998.260000002</v>
      </c>
      <c r="E10" s="51">
        <v>14874704.65</v>
      </c>
      <c r="F10" s="51">
        <v>14795800.359999999</v>
      </c>
      <c r="G10" s="5">
        <f t="shared" si="0"/>
        <v>1200293.6100000013</v>
      </c>
      <c r="H10" s="9">
        <v>1500</v>
      </c>
    </row>
    <row r="11" spans="1:8" x14ac:dyDescent="0.2">
      <c r="A11" s="18" t="s">
        <v>34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">
        <f t="shared" si="0"/>
        <v>0</v>
      </c>
      <c r="H11" s="9">
        <v>1600</v>
      </c>
    </row>
    <row r="12" spans="1:8" x14ac:dyDescent="0.2">
      <c r="A12" s="18" t="s">
        <v>66</v>
      </c>
      <c r="B12" s="51">
        <v>3440932.8</v>
      </c>
      <c r="C12" s="51">
        <v>-128389.72</v>
      </c>
      <c r="D12" s="51">
        <v>3312543.0799999996</v>
      </c>
      <c r="E12" s="51">
        <v>3288683.84</v>
      </c>
      <c r="F12" s="51">
        <v>3288683.84</v>
      </c>
      <c r="G12" s="5">
        <f t="shared" si="0"/>
        <v>23859.239999999758</v>
      </c>
      <c r="H12" s="9">
        <v>1700</v>
      </c>
    </row>
    <row r="13" spans="1:8" x14ac:dyDescent="0.2">
      <c r="A13" s="16" t="s">
        <v>123</v>
      </c>
      <c r="B13" s="12">
        <f>SUM(B14:B22)</f>
        <v>36377471.840000004</v>
      </c>
      <c r="C13" s="12">
        <f>SUM(C14:C22)</f>
        <v>5063930.330000001</v>
      </c>
      <c r="D13" s="12">
        <f t="shared" ref="D13:D69" si="1">B13+C13</f>
        <v>41441402.170000002</v>
      </c>
      <c r="E13" s="12">
        <f>SUM(E14:E22)</f>
        <v>40327527.429999992</v>
      </c>
      <c r="F13" s="12">
        <f>SUM(F14:F22)</f>
        <v>40318887.429999992</v>
      </c>
      <c r="G13" s="12">
        <f t="shared" si="0"/>
        <v>1113874.7400000095</v>
      </c>
      <c r="H13" s="17">
        <v>0</v>
      </c>
    </row>
    <row r="14" spans="1:8" x14ac:dyDescent="0.2">
      <c r="A14" s="18" t="s">
        <v>67</v>
      </c>
      <c r="B14" s="52">
        <v>3349951.15</v>
      </c>
      <c r="C14" s="52">
        <v>-818577.48</v>
      </c>
      <c r="D14" s="52">
        <v>2531373.67</v>
      </c>
      <c r="E14" s="52">
        <v>2108246.04</v>
      </c>
      <c r="F14" s="52">
        <v>2108246.04</v>
      </c>
      <c r="G14" s="5">
        <f t="shared" si="0"/>
        <v>423127.62999999989</v>
      </c>
      <c r="H14" s="9">
        <v>2100</v>
      </c>
    </row>
    <row r="15" spans="1:8" x14ac:dyDescent="0.2">
      <c r="A15" s="18" t="s">
        <v>68</v>
      </c>
      <c r="B15" s="52">
        <v>1069560.19</v>
      </c>
      <c r="C15" s="52">
        <v>-108421.33</v>
      </c>
      <c r="D15" s="52">
        <v>961138.86</v>
      </c>
      <c r="E15" s="52">
        <v>893596.72</v>
      </c>
      <c r="F15" s="52">
        <v>893596.72</v>
      </c>
      <c r="G15" s="5">
        <f t="shared" si="0"/>
        <v>67542.140000000014</v>
      </c>
      <c r="H15" s="9">
        <v>2200</v>
      </c>
    </row>
    <row r="16" spans="1:8" x14ac:dyDescent="0.2">
      <c r="A16" s="18" t="s">
        <v>69</v>
      </c>
      <c r="B16" s="52">
        <v>14889.36</v>
      </c>
      <c r="C16" s="52">
        <v>-6723.01</v>
      </c>
      <c r="D16" s="52">
        <v>8166.35</v>
      </c>
      <c r="E16" s="52">
        <v>0</v>
      </c>
      <c r="F16" s="52">
        <v>0</v>
      </c>
      <c r="G16" s="5">
        <f t="shared" si="0"/>
        <v>8166.35</v>
      </c>
      <c r="H16" s="9">
        <v>2300</v>
      </c>
    </row>
    <row r="17" spans="1:8" x14ac:dyDescent="0.2">
      <c r="A17" s="18" t="s">
        <v>70</v>
      </c>
      <c r="B17" s="52">
        <v>3147503.11</v>
      </c>
      <c r="C17" s="52">
        <v>5089082.13</v>
      </c>
      <c r="D17" s="52">
        <v>8236585.2400000002</v>
      </c>
      <c r="E17" s="52">
        <v>8195686.4000000004</v>
      </c>
      <c r="F17" s="52">
        <v>8195686.4000000004</v>
      </c>
      <c r="G17" s="5">
        <f t="shared" si="0"/>
        <v>40898.839999999851</v>
      </c>
      <c r="H17" s="9">
        <v>2400</v>
      </c>
    </row>
    <row r="18" spans="1:8" x14ac:dyDescent="0.2">
      <c r="A18" s="18" t="s">
        <v>71</v>
      </c>
      <c r="B18" s="52">
        <v>464392</v>
      </c>
      <c r="C18" s="52">
        <v>-81649.350000000006</v>
      </c>
      <c r="D18" s="52">
        <v>382742.65</v>
      </c>
      <c r="E18" s="52">
        <v>378460.65</v>
      </c>
      <c r="F18" s="52">
        <v>378460.65</v>
      </c>
      <c r="G18" s="5">
        <f t="shared" si="0"/>
        <v>4282</v>
      </c>
      <c r="H18" s="9">
        <v>2500</v>
      </c>
    </row>
    <row r="19" spans="1:8" x14ac:dyDescent="0.2">
      <c r="A19" s="18" t="s">
        <v>72</v>
      </c>
      <c r="B19" s="52">
        <v>18969307.510000002</v>
      </c>
      <c r="C19" s="52">
        <v>1253659.71</v>
      </c>
      <c r="D19" s="52">
        <v>20222967.220000003</v>
      </c>
      <c r="E19" s="52">
        <v>19912891.129999999</v>
      </c>
      <c r="F19" s="52">
        <v>19912525.129999999</v>
      </c>
      <c r="G19" s="5">
        <f t="shared" si="0"/>
        <v>310076.09000000358</v>
      </c>
      <c r="H19" s="9">
        <v>2600</v>
      </c>
    </row>
    <row r="20" spans="1:8" x14ac:dyDescent="0.2">
      <c r="A20" s="18" t="s">
        <v>73</v>
      </c>
      <c r="B20" s="52">
        <v>3724697.17</v>
      </c>
      <c r="C20" s="52">
        <v>375.86</v>
      </c>
      <c r="D20" s="52">
        <v>3725073.03</v>
      </c>
      <c r="E20" s="52">
        <v>3662692.99</v>
      </c>
      <c r="F20" s="52">
        <v>3662692.99</v>
      </c>
      <c r="G20" s="5">
        <f t="shared" si="0"/>
        <v>62380.039999999572</v>
      </c>
      <c r="H20" s="9">
        <v>2700</v>
      </c>
    </row>
    <row r="21" spans="1:8" x14ac:dyDescent="0.2">
      <c r="A21" s="18" t="s">
        <v>74</v>
      </c>
      <c r="B21" s="52">
        <v>1050000</v>
      </c>
      <c r="C21" s="52">
        <v>-250594.27</v>
      </c>
      <c r="D21" s="52">
        <v>799405.73</v>
      </c>
      <c r="E21" s="52">
        <v>799405.73</v>
      </c>
      <c r="F21" s="52">
        <v>799405.73</v>
      </c>
      <c r="G21" s="5">
        <f t="shared" si="0"/>
        <v>0</v>
      </c>
      <c r="H21" s="9">
        <v>2800</v>
      </c>
    </row>
    <row r="22" spans="1:8" x14ac:dyDescent="0.2">
      <c r="A22" s="18" t="s">
        <v>75</v>
      </c>
      <c r="B22" s="52">
        <v>4587171.3499999996</v>
      </c>
      <c r="C22" s="52">
        <v>-13221.93</v>
      </c>
      <c r="D22" s="52">
        <v>4573949.42</v>
      </c>
      <c r="E22" s="52">
        <v>4376547.7699999996</v>
      </c>
      <c r="F22" s="52">
        <v>4368273.7699999996</v>
      </c>
      <c r="G22" s="5">
        <f t="shared" si="0"/>
        <v>197401.65000000037</v>
      </c>
      <c r="H22" s="9">
        <v>2900</v>
      </c>
    </row>
    <row r="23" spans="1:8" x14ac:dyDescent="0.2">
      <c r="A23" s="16" t="s">
        <v>59</v>
      </c>
      <c r="B23" s="12">
        <f>SUM(B24:B32)</f>
        <v>62349104.07</v>
      </c>
      <c r="C23" s="12">
        <f>SUM(C24:C32)</f>
        <v>25453441.030000001</v>
      </c>
      <c r="D23" s="12">
        <f t="shared" si="1"/>
        <v>87802545.099999994</v>
      </c>
      <c r="E23" s="12">
        <f>SUM(E24:E32)</f>
        <v>68453949.49000001</v>
      </c>
      <c r="F23" s="12">
        <f>SUM(F24:F32)</f>
        <v>67935395.250000015</v>
      </c>
      <c r="G23" s="12">
        <f t="shared" si="0"/>
        <v>19348595.609999985</v>
      </c>
      <c r="H23" s="17">
        <v>0</v>
      </c>
    </row>
    <row r="24" spans="1:8" x14ac:dyDescent="0.2">
      <c r="A24" s="18" t="s">
        <v>76</v>
      </c>
      <c r="B24" s="53">
        <v>17859699.530000001</v>
      </c>
      <c r="C24" s="53">
        <v>6354862.5599999996</v>
      </c>
      <c r="D24" s="53">
        <v>24214562.09</v>
      </c>
      <c r="E24" s="53">
        <v>19309605.02</v>
      </c>
      <c r="F24" s="53">
        <v>19258724.02</v>
      </c>
      <c r="G24" s="5">
        <f t="shared" si="0"/>
        <v>4904957.07</v>
      </c>
      <c r="H24" s="9">
        <v>3100</v>
      </c>
    </row>
    <row r="25" spans="1:8" x14ac:dyDescent="0.2">
      <c r="A25" s="18" t="s">
        <v>77</v>
      </c>
      <c r="B25" s="53">
        <v>2976495.12</v>
      </c>
      <c r="C25" s="53">
        <v>1363145.82</v>
      </c>
      <c r="D25" s="53">
        <v>4339640.9400000004</v>
      </c>
      <c r="E25" s="53">
        <v>4041160.2</v>
      </c>
      <c r="F25" s="53">
        <v>4041160.2</v>
      </c>
      <c r="G25" s="5">
        <f t="shared" si="0"/>
        <v>298480.74000000022</v>
      </c>
      <c r="H25" s="9">
        <v>3200</v>
      </c>
    </row>
    <row r="26" spans="1:8" x14ac:dyDescent="0.2">
      <c r="A26" s="18" t="s">
        <v>78</v>
      </c>
      <c r="B26" s="53">
        <v>14159604.48</v>
      </c>
      <c r="C26" s="53">
        <v>1665165.28</v>
      </c>
      <c r="D26" s="53">
        <v>15824769.76</v>
      </c>
      <c r="E26" s="53">
        <v>12077201.59</v>
      </c>
      <c r="F26" s="53">
        <v>12077201.59</v>
      </c>
      <c r="G26" s="5">
        <f t="shared" si="0"/>
        <v>3747568.17</v>
      </c>
      <c r="H26" s="9">
        <v>3300</v>
      </c>
    </row>
    <row r="27" spans="1:8" x14ac:dyDescent="0.2">
      <c r="A27" s="18" t="s">
        <v>79</v>
      </c>
      <c r="B27" s="53">
        <v>3782133.4</v>
      </c>
      <c r="C27" s="53">
        <v>338346.12</v>
      </c>
      <c r="D27" s="53">
        <v>4120479.52</v>
      </c>
      <c r="E27" s="53">
        <v>3511306.95</v>
      </c>
      <c r="F27" s="53">
        <v>3509815.71</v>
      </c>
      <c r="G27" s="5">
        <f t="shared" si="0"/>
        <v>609172.56999999983</v>
      </c>
      <c r="H27" s="9">
        <v>3400</v>
      </c>
    </row>
    <row r="28" spans="1:8" x14ac:dyDescent="0.2">
      <c r="A28" s="18" t="s">
        <v>80</v>
      </c>
      <c r="B28" s="53">
        <v>3031316.04</v>
      </c>
      <c r="C28" s="53">
        <v>-372991.37</v>
      </c>
      <c r="D28" s="53">
        <v>2658324.67</v>
      </c>
      <c r="E28" s="53">
        <v>2515225.4500000002</v>
      </c>
      <c r="F28" s="53">
        <v>2514703.4500000002</v>
      </c>
      <c r="G28" s="5">
        <f t="shared" si="0"/>
        <v>143099.21999999974</v>
      </c>
      <c r="H28" s="9">
        <v>3500</v>
      </c>
    </row>
    <row r="29" spans="1:8" x14ac:dyDescent="0.2">
      <c r="A29" s="18" t="s">
        <v>81</v>
      </c>
      <c r="B29" s="53">
        <v>497202.91</v>
      </c>
      <c r="C29" s="53">
        <v>24380.57</v>
      </c>
      <c r="D29" s="53">
        <v>521583.48</v>
      </c>
      <c r="E29" s="53">
        <v>378688.57</v>
      </c>
      <c r="F29" s="53">
        <v>378688.57</v>
      </c>
      <c r="G29" s="5">
        <f t="shared" si="0"/>
        <v>142894.90999999997</v>
      </c>
      <c r="H29" s="9">
        <v>3600</v>
      </c>
    </row>
    <row r="30" spans="1:8" x14ac:dyDescent="0.2">
      <c r="A30" s="18" t="s">
        <v>82</v>
      </c>
      <c r="B30" s="53">
        <v>102926.7</v>
      </c>
      <c r="C30" s="53">
        <v>-10572.18</v>
      </c>
      <c r="D30" s="53">
        <v>92354.51999999999</v>
      </c>
      <c r="E30" s="53">
        <v>50417.74</v>
      </c>
      <c r="F30" s="53">
        <v>50417.74</v>
      </c>
      <c r="G30" s="5">
        <f t="shared" si="0"/>
        <v>41936.779999999992</v>
      </c>
      <c r="H30" s="9">
        <v>3700</v>
      </c>
    </row>
    <row r="31" spans="1:8" x14ac:dyDescent="0.2">
      <c r="A31" s="18" t="s">
        <v>83</v>
      </c>
      <c r="B31" s="53">
        <v>6775000</v>
      </c>
      <c r="C31" s="53">
        <v>10893385.550000001</v>
      </c>
      <c r="D31" s="53">
        <v>17668385.550000001</v>
      </c>
      <c r="E31" s="53">
        <v>17229426.879999999</v>
      </c>
      <c r="F31" s="53">
        <v>17227926.879999999</v>
      </c>
      <c r="G31" s="5">
        <f t="shared" si="0"/>
        <v>438958.67000000179</v>
      </c>
      <c r="H31" s="9">
        <v>3800</v>
      </c>
    </row>
    <row r="32" spans="1:8" x14ac:dyDescent="0.2">
      <c r="A32" s="18" t="s">
        <v>18</v>
      </c>
      <c r="B32" s="53">
        <v>13164725.890000001</v>
      </c>
      <c r="C32" s="53">
        <v>5197718.68</v>
      </c>
      <c r="D32" s="53">
        <v>18362444.57</v>
      </c>
      <c r="E32" s="53">
        <v>9340917.0899999999</v>
      </c>
      <c r="F32" s="53">
        <v>8876757.0899999999</v>
      </c>
      <c r="G32" s="5">
        <f t="shared" si="0"/>
        <v>9021527.4800000004</v>
      </c>
      <c r="H32" s="9">
        <v>3900</v>
      </c>
    </row>
    <row r="33" spans="1:8" x14ac:dyDescent="0.2">
      <c r="A33" s="16" t="s">
        <v>124</v>
      </c>
      <c r="B33" s="12">
        <f>SUM(B34:B42)</f>
        <v>61617371.039999999</v>
      </c>
      <c r="C33" s="12">
        <f>SUM(C34:C42)</f>
        <v>13282508.560000001</v>
      </c>
      <c r="D33" s="12">
        <f t="shared" si="1"/>
        <v>74899879.599999994</v>
      </c>
      <c r="E33" s="12">
        <f>SUM(E34:E42)</f>
        <v>66882128.590000004</v>
      </c>
      <c r="F33" s="12">
        <f>SUM(F34:F42)</f>
        <v>66882128.590000004</v>
      </c>
      <c r="G33" s="12">
        <f t="shared" si="0"/>
        <v>8017751.0099999905</v>
      </c>
      <c r="H33" s="17">
        <v>0</v>
      </c>
    </row>
    <row r="34" spans="1:8" x14ac:dyDescent="0.2">
      <c r="A34" s="18" t="s">
        <v>84</v>
      </c>
      <c r="B34" s="54">
        <v>14782935.6</v>
      </c>
      <c r="C34" s="54">
        <v>0</v>
      </c>
      <c r="D34" s="54">
        <v>14782935.6</v>
      </c>
      <c r="E34" s="54">
        <v>14782935.6</v>
      </c>
      <c r="F34" s="54">
        <v>14782935.6</v>
      </c>
      <c r="G34" s="5">
        <f t="shared" si="0"/>
        <v>0</v>
      </c>
      <c r="H34" s="9">
        <v>4100</v>
      </c>
    </row>
    <row r="35" spans="1:8" x14ac:dyDescent="0.2">
      <c r="A35" s="18" t="s">
        <v>85</v>
      </c>
      <c r="B35" s="54">
        <v>100000</v>
      </c>
      <c r="C35" s="54">
        <v>-100000</v>
      </c>
      <c r="D35" s="54">
        <v>0</v>
      </c>
      <c r="E35" s="54">
        <v>0</v>
      </c>
      <c r="F35" s="54">
        <v>0</v>
      </c>
      <c r="G35" s="5">
        <f t="shared" si="0"/>
        <v>0</v>
      </c>
      <c r="H35" s="9">
        <v>4200</v>
      </c>
    </row>
    <row r="36" spans="1:8" x14ac:dyDescent="0.2">
      <c r="A36" s="18" t="s">
        <v>86</v>
      </c>
      <c r="B36" s="54">
        <v>12500000</v>
      </c>
      <c r="C36" s="54">
        <v>915891.4</v>
      </c>
      <c r="D36" s="54">
        <v>13415891.4</v>
      </c>
      <c r="E36" s="54">
        <v>13014518.9</v>
      </c>
      <c r="F36" s="54">
        <v>13014518.9</v>
      </c>
      <c r="G36" s="5">
        <f t="shared" si="0"/>
        <v>401372.5</v>
      </c>
      <c r="H36" s="9">
        <v>4300</v>
      </c>
    </row>
    <row r="37" spans="1:8" x14ac:dyDescent="0.2">
      <c r="A37" s="18" t="s">
        <v>87</v>
      </c>
      <c r="B37" s="54">
        <v>20588714</v>
      </c>
      <c r="C37" s="54">
        <v>12466617.16</v>
      </c>
      <c r="D37" s="54">
        <v>33055331.16</v>
      </c>
      <c r="E37" s="54">
        <v>28787482.32</v>
      </c>
      <c r="F37" s="54">
        <v>28787482.32</v>
      </c>
      <c r="G37" s="5">
        <f t="shared" si="0"/>
        <v>4267848.84</v>
      </c>
      <c r="H37" s="9">
        <v>4400</v>
      </c>
    </row>
    <row r="38" spans="1:8" x14ac:dyDescent="0.2">
      <c r="A38" s="18" t="s">
        <v>39</v>
      </c>
      <c r="B38" s="54">
        <v>13645721.439999999</v>
      </c>
      <c r="C38" s="54">
        <v>0</v>
      </c>
      <c r="D38" s="54">
        <v>13645721.439999999</v>
      </c>
      <c r="E38" s="54">
        <v>10297191.77</v>
      </c>
      <c r="F38" s="54">
        <v>10297191.77</v>
      </c>
      <c r="G38" s="5">
        <f t="shared" si="0"/>
        <v>3348529.67</v>
      </c>
      <c r="H38" s="9">
        <v>4500</v>
      </c>
    </row>
    <row r="39" spans="1:8" x14ac:dyDescent="0.2">
      <c r="A39" s="18" t="s">
        <v>88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">
        <f t="shared" si="0"/>
        <v>0</v>
      </c>
      <c r="H39" s="9">
        <v>4600</v>
      </c>
    </row>
    <row r="40" spans="1:8" x14ac:dyDescent="0.2">
      <c r="A40" s="18" t="s">
        <v>89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">
        <f t="shared" si="0"/>
        <v>0</v>
      </c>
      <c r="H40" s="9">
        <v>4700</v>
      </c>
    </row>
    <row r="41" spans="1:8" x14ac:dyDescent="0.2">
      <c r="A41" s="18" t="s">
        <v>35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">
        <f t="shared" si="0"/>
        <v>0</v>
      </c>
      <c r="H41" s="9">
        <v>4800</v>
      </c>
    </row>
    <row r="42" spans="1:8" x14ac:dyDescent="0.2">
      <c r="A42" s="18" t="s">
        <v>90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">
        <f t="shared" si="0"/>
        <v>0</v>
      </c>
      <c r="H42" s="9">
        <v>4900</v>
      </c>
    </row>
    <row r="43" spans="1:8" x14ac:dyDescent="0.2">
      <c r="A43" s="16" t="s">
        <v>125</v>
      </c>
      <c r="B43" s="12">
        <f>SUM(B44:B52)</f>
        <v>20991450</v>
      </c>
      <c r="C43" s="12">
        <f>SUM(C44:C52)</f>
        <v>-596408.41999999993</v>
      </c>
      <c r="D43" s="12">
        <f t="shared" si="1"/>
        <v>20395041.579999998</v>
      </c>
      <c r="E43" s="12">
        <f>SUM(E44:E52)</f>
        <v>19504659.800000001</v>
      </c>
      <c r="F43" s="12">
        <f>SUM(F44:F52)</f>
        <v>19504659.800000001</v>
      </c>
      <c r="G43" s="12">
        <f t="shared" si="0"/>
        <v>890381.77999999747</v>
      </c>
      <c r="H43" s="17">
        <v>0</v>
      </c>
    </row>
    <row r="44" spans="1:8" x14ac:dyDescent="0.2">
      <c r="A44" s="4" t="s">
        <v>91</v>
      </c>
      <c r="B44" s="55">
        <v>404990</v>
      </c>
      <c r="C44" s="55">
        <v>1515009.35</v>
      </c>
      <c r="D44" s="55">
        <v>1919999.35</v>
      </c>
      <c r="E44" s="55">
        <v>1197921.72</v>
      </c>
      <c r="F44" s="55">
        <v>1197921.72</v>
      </c>
      <c r="G44" s="5">
        <f t="shared" si="0"/>
        <v>722077.63000000012</v>
      </c>
      <c r="H44" s="9">
        <v>5100</v>
      </c>
    </row>
    <row r="45" spans="1:8" x14ac:dyDescent="0.2">
      <c r="A45" s="18" t="s">
        <v>92</v>
      </c>
      <c r="B45" s="55">
        <v>20000</v>
      </c>
      <c r="C45" s="55">
        <v>258169.41</v>
      </c>
      <c r="D45" s="55">
        <v>278169.41000000003</v>
      </c>
      <c r="E45" s="55">
        <v>277862.45</v>
      </c>
      <c r="F45" s="55">
        <v>277862.45</v>
      </c>
      <c r="G45" s="5">
        <f t="shared" si="0"/>
        <v>306.96000000002095</v>
      </c>
      <c r="H45" s="9">
        <v>5200</v>
      </c>
    </row>
    <row r="46" spans="1:8" x14ac:dyDescent="0.2">
      <c r="A46" s="18" t="s">
        <v>93</v>
      </c>
      <c r="B46" s="55">
        <v>100000</v>
      </c>
      <c r="C46" s="55">
        <v>-19148</v>
      </c>
      <c r="D46" s="55">
        <v>80852</v>
      </c>
      <c r="E46" s="55">
        <v>80852</v>
      </c>
      <c r="F46" s="55">
        <v>80852</v>
      </c>
      <c r="G46" s="5">
        <f t="shared" si="0"/>
        <v>0</v>
      </c>
      <c r="H46" s="9">
        <v>5300</v>
      </c>
    </row>
    <row r="47" spans="1:8" x14ac:dyDescent="0.2">
      <c r="A47" s="18" t="s">
        <v>94</v>
      </c>
      <c r="B47" s="55">
        <v>14845000</v>
      </c>
      <c r="C47" s="55">
        <v>-279150.09999999998</v>
      </c>
      <c r="D47" s="55">
        <v>14565849.9</v>
      </c>
      <c r="E47" s="55">
        <v>14565849.9</v>
      </c>
      <c r="F47" s="55">
        <v>14565849.9</v>
      </c>
      <c r="G47" s="5">
        <f t="shared" si="0"/>
        <v>0</v>
      </c>
      <c r="H47" s="9">
        <v>5400</v>
      </c>
    </row>
    <row r="48" spans="1:8" x14ac:dyDescent="0.2">
      <c r="A48" s="18" t="s">
        <v>95</v>
      </c>
      <c r="B48" s="55">
        <v>0</v>
      </c>
      <c r="C48" s="55">
        <v>0</v>
      </c>
      <c r="D48" s="55">
        <v>0</v>
      </c>
      <c r="E48" s="55">
        <v>0</v>
      </c>
      <c r="F48" s="55">
        <v>0</v>
      </c>
      <c r="G48" s="5">
        <f t="shared" si="0"/>
        <v>0</v>
      </c>
      <c r="H48" s="9">
        <v>5500</v>
      </c>
    </row>
    <row r="49" spans="1:8" x14ac:dyDescent="0.2">
      <c r="A49" s="18" t="s">
        <v>96</v>
      </c>
      <c r="B49" s="55">
        <v>3279660</v>
      </c>
      <c r="C49" s="55">
        <v>89755.9</v>
      </c>
      <c r="D49" s="55">
        <v>3369415.9</v>
      </c>
      <c r="E49" s="55">
        <v>3315321.88</v>
      </c>
      <c r="F49" s="55">
        <v>3315321.88</v>
      </c>
      <c r="G49" s="5">
        <f t="shared" si="0"/>
        <v>54094.020000000019</v>
      </c>
      <c r="H49" s="9">
        <v>5600</v>
      </c>
    </row>
    <row r="50" spans="1:8" x14ac:dyDescent="0.2">
      <c r="A50" s="18" t="s">
        <v>97</v>
      </c>
      <c r="B50" s="55">
        <v>0</v>
      </c>
      <c r="C50" s="55">
        <v>0</v>
      </c>
      <c r="D50" s="55">
        <v>0</v>
      </c>
      <c r="E50" s="55">
        <v>0</v>
      </c>
      <c r="F50" s="55">
        <v>0</v>
      </c>
      <c r="G50" s="5">
        <f t="shared" si="0"/>
        <v>0</v>
      </c>
      <c r="H50" s="9">
        <v>5700</v>
      </c>
    </row>
    <row r="51" spans="1:8" x14ac:dyDescent="0.2">
      <c r="A51" s="18" t="s">
        <v>98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">
        <f t="shared" si="0"/>
        <v>0</v>
      </c>
      <c r="H51" s="9">
        <v>5800</v>
      </c>
    </row>
    <row r="52" spans="1:8" x14ac:dyDescent="0.2">
      <c r="A52" s="18" t="s">
        <v>99</v>
      </c>
      <c r="B52" s="55">
        <v>2341800</v>
      </c>
      <c r="C52" s="55">
        <v>-2161044.98</v>
      </c>
      <c r="D52" s="55">
        <v>180755.02000000002</v>
      </c>
      <c r="E52" s="55">
        <v>66851.850000000006</v>
      </c>
      <c r="F52" s="55">
        <v>66851.850000000006</v>
      </c>
      <c r="G52" s="5">
        <f t="shared" si="0"/>
        <v>113903.17000000001</v>
      </c>
      <c r="H52" s="9">
        <v>5900</v>
      </c>
    </row>
    <row r="53" spans="1:8" x14ac:dyDescent="0.2">
      <c r="A53" s="16" t="s">
        <v>60</v>
      </c>
      <c r="B53" s="12">
        <f>SUM(B54:B56)</f>
        <v>123655545</v>
      </c>
      <c r="C53" s="12">
        <f>SUM(C54:C56)</f>
        <v>155703332.33000001</v>
      </c>
      <c r="D53" s="12">
        <f t="shared" si="1"/>
        <v>279358877.33000004</v>
      </c>
      <c r="E53" s="12">
        <f>SUM(E54:E56)</f>
        <v>243940529.50999999</v>
      </c>
      <c r="F53" s="12">
        <f>SUM(F54:F56)</f>
        <v>243226389.28999999</v>
      </c>
      <c r="G53" s="12">
        <f t="shared" si="0"/>
        <v>35418347.820000052</v>
      </c>
      <c r="H53" s="17">
        <v>0</v>
      </c>
    </row>
    <row r="54" spans="1:8" x14ac:dyDescent="0.2">
      <c r="A54" s="18" t="s">
        <v>100</v>
      </c>
      <c r="B54" s="56">
        <v>121655545</v>
      </c>
      <c r="C54" s="56">
        <v>151656201.22</v>
      </c>
      <c r="D54" s="56">
        <v>273311746.22000003</v>
      </c>
      <c r="E54" s="56">
        <v>240907121.41999999</v>
      </c>
      <c r="F54" s="56">
        <v>240192981.19999999</v>
      </c>
      <c r="G54" s="5">
        <f t="shared" si="0"/>
        <v>32404624.800000042</v>
      </c>
      <c r="H54" s="9">
        <v>6100</v>
      </c>
    </row>
    <row r="55" spans="1:8" x14ac:dyDescent="0.2">
      <c r="A55" s="18" t="s">
        <v>101</v>
      </c>
      <c r="B55" s="56">
        <v>2000000</v>
      </c>
      <c r="C55" s="56">
        <v>4047131.11</v>
      </c>
      <c r="D55" s="56">
        <v>6047131.1099999994</v>
      </c>
      <c r="E55" s="56">
        <v>3033408.09</v>
      </c>
      <c r="F55" s="56">
        <v>3033408.09</v>
      </c>
      <c r="G55" s="5">
        <f t="shared" si="0"/>
        <v>3013723.0199999996</v>
      </c>
      <c r="H55" s="9">
        <v>6200</v>
      </c>
    </row>
    <row r="56" spans="1:8" x14ac:dyDescent="0.2">
      <c r="A56" s="18" t="s">
        <v>102</v>
      </c>
      <c r="B56" s="56">
        <v>0</v>
      </c>
      <c r="C56" s="56">
        <v>0</v>
      </c>
      <c r="D56" s="56">
        <v>0</v>
      </c>
      <c r="E56" s="56">
        <v>0</v>
      </c>
      <c r="F56" s="56">
        <v>0</v>
      </c>
      <c r="G56" s="5">
        <f t="shared" si="0"/>
        <v>0</v>
      </c>
      <c r="H56" s="9">
        <v>6300</v>
      </c>
    </row>
    <row r="57" spans="1:8" x14ac:dyDescent="0.2">
      <c r="A57" s="16" t="s">
        <v>126</v>
      </c>
      <c r="B57" s="12">
        <f>SUM(B58:B64)</f>
        <v>9700000</v>
      </c>
      <c r="C57" s="12">
        <f>SUM(C58:C64)</f>
        <v>-9700000</v>
      </c>
      <c r="D57" s="12">
        <f t="shared" si="1"/>
        <v>0</v>
      </c>
      <c r="E57" s="12">
        <f>SUM(E58:E64)</f>
        <v>0</v>
      </c>
      <c r="F57" s="12">
        <f>SUM(F58:F64)</f>
        <v>0</v>
      </c>
      <c r="G57" s="12">
        <f t="shared" si="0"/>
        <v>0</v>
      </c>
      <c r="H57" s="17">
        <v>0</v>
      </c>
    </row>
    <row r="58" spans="1:8" x14ac:dyDescent="0.2">
      <c r="A58" s="18" t="s">
        <v>103</v>
      </c>
      <c r="B58" s="5">
        <v>0</v>
      </c>
      <c r="C58" s="5">
        <v>0</v>
      </c>
      <c r="D58" s="5">
        <f t="shared" si="1"/>
        <v>0</v>
      </c>
      <c r="E58" s="5">
        <v>0</v>
      </c>
      <c r="F58" s="5">
        <v>0</v>
      </c>
      <c r="G58" s="5">
        <f t="shared" si="0"/>
        <v>0</v>
      </c>
      <c r="H58" s="9">
        <v>7100</v>
      </c>
    </row>
    <row r="59" spans="1:8" x14ac:dyDescent="0.2">
      <c r="A59" s="18" t="s">
        <v>104</v>
      </c>
      <c r="B59" s="5">
        <v>0</v>
      </c>
      <c r="C59" s="5">
        <v>0</v>
      </c>
      <c r="D59" s="5">
        <f t="shared" si="1"/>
        <v>0</v>
      </c>
      <c r="E59" s="5">
        <v>0</v>
      </c>
      <c r="F59" s="5">
        <v>0</v>
      </c>
      <c r="G59" s="5">
        <f t="shared" si="0"/>
        <v>0</v>
      </c>
      <c r="H59" s="9">
        <v>7200</v>
      </c>
    </row>
    <row r="60" spans="1:8" x14ac:dyDescent="0.2">
      <c r="A60" s="18" t="s">
        <v>105</v>
      </c>
      <c r="B60" s="5">
        <v>0</v>
      </c>
      <c r="C60" s="5">
        <v>0</v>
      </c>
      <c r="D60" s="5">
        <f t="shared" si="1"/>
        <v>0</v>
      </c>
      <c r="E60" s="5">
        <v>0</v>
      </c>
      <c r="F60" s="5">
        <v>0</v>
      </c>
      <c r="G60" s="5">
        <f t="shared" si="0"/>
        <v>0</v>
      </c>
      <c r="H60" s="9">
        <v>7300</v>
      </c>
    </row>
    <row r="61" spans="1:8" x14ac:dyDescent="0.2">
      <c r="A61" s="18" t="s">
        <v>106</v>
      </c>
      <c r="B61" s="5">
        <v>0</v>
      </c>
      <c r="C61" s="5">
        <v>0</v>
      </c>
      <c r="D61" s="5">
        <f t="shared" si="1"/>
        <v>0</v>
      </c>
      <c r="E61" s="5">
        <v>0</v>
      </c>
      <c r="F61" s="5">
        <v>0</v>
      </c>
      <c r="G61" s="5">
        <f t="shared" si="0"/>
        <v>0</v>
      </c>
      <c r="H61" s="9">
        <v>7400</v>
      </c>
    </row>
    <row r="62" spans="1:8" x14ac:dyDescent="0.2">
      <c r="A62" s="18" t="s">
        <v>107</v>
      </c>
      <c r="B62" s="5">
        <v>0</v>
      </c>
      <c r="C62" s="5">
        <v>0</v>
      </c>
      <c r="D62" s="5">
        <f t="shared" si="1"/>
        <v>0</v>
      </c>
      <c r="E62" s="5">
        <v>0</v>
      </c>
      <c r="F62" s="5">
        <v>0</v>
      </c>
      <c r="G62" s="5">
        <f t="shared" si="0"/>
        <v>0</v>
      </c>
      <c r="H62" s="9">
        <v>7500</v>
      </c>
    </row>
    <row r="63" spans="1:8" x14ac:dyDescent="0.2">
      <c r="A63" s="18" t="s">
        <v>108</v>
      </c>
      <c r="B63" s="5">
        <v>0</v>
      </c>
      <c r="C63" s="5">
        <v>0</v>
      </c>
      <c r="D63" s="5">
        <f t="shared" si="1"/>
        <v>0</v>
      </c>
      <c r="E63" s="5">
        <v>0</v>
      </c>
      <c r="F63" s="5">
        <v>0</v>
      </c>
      <c r="G63" s="5">
        <f t="shared" si="0"/>
        <v>0</v>
      </c>
      <c r="H63" s="9">
        <v>7600</v>
      </c>
    </row>
    <row r="64" spans="1:8" x14ac:dyDescent="0.2">
      <c r="A64" s="18" t="s">
        <v>109</v>
      </c>
      <c r="B64" s="48">
        <v>9700000</v>
      </c>
      <c r="C64" s="48">
        <v>-9700000</v>
      </c>
      <c r="D64" s="5">
        <f t="shared" si="1"/>
        <v>0</v>
      </c>
      <c r="E64" s="5">
        <v>0</v>
      </c>
      <c r="F64" s="5">
        <v>0</v>
      </c>
      <c r="G64" s="5">
        <f t="shared" si="0"/>
        <v>0</v>
      </c>
      <c r="H64" s="9">
        <v>7900</v>
      </c>
    </row>
    <row r="65" spans="1:8" x14ac:dyDescent="0.2">
      <c r="A65" s="16" t="s">
        <v>127</v>
      </c>
      <c r="B65" s="12">
        <f>SUM(B66:B68)</f>
        <v>1268000</v>
      </c>
      <c r="C65" s="12">
        <f>SUM(C66:C68)</f>
        <v>5811227.5899999999</v>
      </c>
      <c r="D65" s="12">
        <f t="shared" si="1"/>
        <v>7079227.5899999999</v>
      </c>
      <c r="E65" s="12">
        <f>SUM(E66:E68)</f>
        <v>5971407.0300000003</v>
      </c>
      <c r="F65" s="12">
        <f>SUM(F66:F68)</f>
        <v>5971407.0300000003</v>
      </c>
      <c r="G65" s="12">
        <f t="shared" si="0"/>
        <v>1107820.5599999996</v>
      </c>
      <c r="H65" s="17">
        <v>0</v>
      </c>
    </row>
    <row r="66" spans="1:8" x14ac:dyDescent="0.2">
      <c r="A66" s="18" t="s">
        <v>36</v>
      </c>
      <c r="B66" s="5">
        <v>0</v>
      </c>
      <c r="C66" s="5">
        <v>0</v>
      </c>
      <c r="D66" s="5">
        <f t="shared" si="1"/>
        <v>0</v>
      </c>
      <c r="E66" s="5">
        <v>0</v>
      </c>
      <c r="F66" s="5">
        <v>0</v>
      </c>
      <c r="G66" s="5">
        <f t="shared" si="0"/>
        <v>0</v>
      </c>
      <c r="H66" s="9">
        <v>8100</v>
      </c>
    </row>
    <row r="67" spans="1:8" x14ac:dyDescent="0.2">
      <c r="A67" s="18" t="s">
        <v>37</v>
      </c>
      <c r="B67" s="5">
        <v>0</v>
      </c>
      <c r="C67" s="5">
        <v>0</v>
      </c>
      <c r="D67" s="5">
        <f t="shared" si="1"/>
        <v>0</v>
      </c>
      <c r="E67" s="5">
        <v>0</v>
      </c>
      <c r="F67" s="5">
        <v>0</v>
      </c>
      <c r="G67" s="5">
        <f t="shared" si="0"/>
        <v>0</v>
      </c>
      <c r="H67" s="9">
        <v>8300</v>
      </c>
    </row>
    <row r="68" spans="1:8" x14ac:dyDescent="0.2">
      <c r="A68" s="18" t="s">
        <v>38</v>
      </c>
      <c r="B68" s="57">
        <v>1268000</v>
      </c>
      <c r="C68" s="57">
        <v>5811227.5899999999</v>
      </c>
      <c r="D68" s="57">
        <v>7079227.5899999999</v>
      </c>
      <c r="E68" s="57">
        <v>5971407.0300000003</v>
      </c>
      <c r="F68" s="57">
        <v>5971407.0300000003</v>
      </c>
      <c r="G68" s="5">
        <f t="shared" si="0"/>
        <v>1107820.5599999996</v>
      </c>
      <c r="H68" s="9">
        <v>8500</v>
      </c>
    </row>
    <row r="69" spans="1:8" x14ac:dyDescent="0.2">
      <c r="A69" s="16" t="s">
        <v>61</v>
      </c>
      <c r="B69" s="12">
        <f>SUM(B70:B76)</f>
        <v>0</v>
      </c>
      <c r="C69" s="12">
        <f>SUM(C70:C76)</f>
        <v>0</v>
      </c>
      <c r="D69" s="12">
        <f t="shared" si="1"/>
        <v>0</v>
      </c>
      <c r="E69" s="12">
        <f>SUM(E70:E76)</f>
        <v>0</v>
      </c>
      <c r="F69" s="12">
        <f>SUM(F70:F76)</f>
        <v>0</v>
      </c>
      <c r="G69" s="12">
        <f t="shared" si="0"/>
        <v>0</v>
      </c>
      <c r="H69" s="17">
        <v>0</v>
      </c>
    </row>
    <row r="70" spans="1:8" x14ac:dyDescent="0.2">
      <c r="A70" s="18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8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8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8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8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8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1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9">
        <v>9900</v>
      </c>
    </row>
    <row r="77" spans="1:8" x14ac:dyDescent="0.2">
      <c r="A77" s="10" t="s">
        <v>50</v>
      </c>
      <c r="B77" s="14">
        <f t="shared" ref="B77:G77" si="4">SUM(B5+B13+B23+B33+B43+B53+B57+B65+B69)</f>
        <v>455621729.63999999</v>
      </c>
      <c r="C77" s="14">
        <f t="shared" si="4"/>
        <v>195096031.42000002</v>
      </c>
      <c r="D77" s="14">
        <f t="shared" si="4"/>
        <v>650717761.06000006</v>
      </c>
      <c r="E77" s="14">
        <f t="shared" si="4"/>
        <v>579169360.16000009</v>
      </c>
      <c r="F77" s="14">
        <f t="shared" si="4"/>
        <v>574769526.58000004</v>
      </c>
      <c r="G77" s="14">
        <f t="shared" si="4"/>
        <v>71548400.900000021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B69:C69 B65:C67 B5:C5 D70:G77 B77:C77 B13:C13 B23:C23 B33:C33 B43:C43 B53:C53 B57:C63" unlockedFormula="1"/>
    <ignoredError sqref="D5:G5 D65:G67 D69:G69 D13:G13 G6:G12 D23:G23 G14:G22 D33:G33 G24:G32 D43:G43 G34:G42 G68 D53:G53 G44:G52 D57:G64 G54:G56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66" t="s">
        <v>159</v>
      </c>
      <c r="B1" s="62"/>
      <c r="C1" s="62"/>
      <c r="D1" s="62"/>
      <c r="E1" s="62"/>
      <c r="F1" s="62"/>
      <c r="G1" s="63"/>
    </row>
    <row r="2" spans="1:7" x14ac:dyDescent="0.2">
      <c r="A2" s="25"/>
      <c r="B2" s="22"/>
      <c r="C2" s="23"/>
      <c r="D2" s="20" t="s">
        <v>57</v>
      </c>
      <c r="E2" s="23"/>
      <c r="F2" s="24"/>
      <c r="G2" s="64" t="s">
        <v>56</v>
      </c>
    </row>
    <row r="3" spans="1:7" ht="24.95" customHeight="1" x14ac:dyDescent="0.2">
      <c r="A3" s="21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5"/>
    </row>
    <row r="4" spans="1:7" x14ac:dyDescent="0.2">
      <c r="A4" s="26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7"/>
      <c r="B5" s="28"/>
      <c r="C5" s="28"/>
      <c r="D5" s="28"/>
      <c r="E5" s="28"/>
      <c r="F5" s="28"/>
      <c r="G5" s="28"/>
    </row>
    <row r="6" spans="1:7" x14ac:dyDescent="0.2">
      <c r="A6" s="6" t="s">
        <v>0</v>
      </c>
      <c r="B6" s="49">
        <v>296061013.19999999</v>
      </c>
      <c r="C6" s="49">
        <v>34177879.920000002</v>
      </c>
      <c r="D6" s="49">
        <v>330238893.12</v>
      </c>
      <c r="E6" s="49">
        <v>299455572.05000001</v>
      </c>
      <c r="F6" s="49">
        <v>295769878.69</v>
      </c>
      <c r="G6" s="5">
        <f>D6-E6</f>
        <v>30783321.069999993</v>
      </c>
    </row>
    <row r="7" spans="1:7" x14ac:dyDescent="0.2">
      <c r="A7" s="6"/>
      <c r="B7" s="49"/>
      <c r="C7" s="49"/>
      <c r="D7" s="49"/>
      <c r="E7" s="49"/>
      <c r="F7" s="49"/>
      <c r="G7" s="5"/>
    </row>
    <row r="8" spans="1:7" x14ac:dyDescent="0.2">
      <c r="A8" s="6" t="s">
        <v>1</v>
      </c>
      <c r="B8" s="49">
        <v>145914995</v>
      </c>
      <c r="C8" s="49">
        <v>160918151.5</v>
      </c>
      <c r="D8" s="49">
        <v>306833146.5</v>
      </c>
      <c r="E8" s="49">
        <v>269416596.33999997</v>
      </c>
      <c r="F8" s="49">
        <v>268702456.12</v>
      </c>
      <c r="G8" s="5">
        <f>D8-E8</f>
        <v>37416550.160000026</v>
      </c>
    </row>
    <row r="9" spans="1:7" x14ac:dyDescent="0.2">
      <c r="A9" s="6"/>
      <c r="B9" s="49"/>
      <c r="C9" s="49"/>
      <c r="D9" s="49"/>
      <c r="E9" s="49"/>
      <c r="F9" s="49"/>
      <c r="G9" s="5"/>
    </row>
    <row r="10" spans="1:7" x14ac:dyDescent="0.2">
      <c r="A10" s="6" t="s">
        <v>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5">
        <f>D10-E10</f>
        <v>0</v>
      </c>
    </row>
    <row r="11" spans="1:7" x14ac:dyDescent="0.2">
      <c r="A11" s="6"/>
      <c r="B11" s="49"/>
      <c r="C11" s="49"/>
      <c r="D11" s="49"/>
      <c r="E11" s="49"/>
      <c r="F11" s="49"/>
      <c r="G11" s="5"/>
    </row>
    <row r="12" spans="1:7" x14ac:dyDescent="0.2">
      <c r="A12" s="6" t="s">
        <v>39</v>
      </c>
      <c r="B12" s="49">
        <v>13645721.439999999</v>
      </c>
      <c r="C12" s="49">
        <v>0</v>
      </c>
      <c r="D12" s="49">
        <v>13645721.439999999</v>
      </c>
      <c r="E12" s="49">
        <v>10297191.77</v>
      </c>
      <c r="F12" s="49">
        <v>10297191.77</v>
      </c>
      <c r="G12" s="5">
        <f>D12-E12</f>
        <v>3348529.67</v>
      </c>
    </row>
    <row r="13" spans="1:7" x14ac:dyDescent="0.2">
      <c r="A13" s="6"/>
      <c r="B13" s="49"/>
      <c r="C13" s="49"/>
      <c r="D13" s="49"/>
      <c r="E13" s="49"/>
      <c r="F13" s="49"/>
      <c r="G13" s="5"/>
    </row>
    <row r="14" spans="1:7" x14ac:dyDescent="0.2">
      <c r="A14" s="33" t="s">
        <v>36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5">
        <f>D14-E14</f>
        <v>0</v>
      </c>
    </row>
    <row r="15" spans="1:7" x14ac:dyDescent="0.2">
      <c r="A15" s="32"/>
      <c r="B15" s="13"/>
      <c r="C15" s="13"/>
      <c r="D15" s="13"/>
      <c r="E15" s="13"/>
      <c r="F15" s="13"/>
      <c r="G15" s="13"/>
    </row>
    <row r="16" spans="1:7" x14ac:dyDescent="0.2">
      <c r="A16" s="10" t="s">
        <v>50</v>
      </c>
      <c r="B16" s="14">
        <f t="shared" ref="B16:G16" si="0">SUM(B6+B8+B10+B12+B14)</f>
        <v>455621729.63999999</v>
      </c>
      <c r="C16" s="14">
        <f t="shared" si="0"/>
        <v>195096031.42000002</v>
      </c>
      <c r="D16" s="14">
        <f t="shared" si="0"/>
        <v>650717761.06000006</v>
      </c>
      <c r="E16" s="14">
        <f t="shared" si="0"/>
        <v>579169360.15999997</v>
      </c>
      <c r="F16" s="14">
        <f t="shared" si="0"/>
        <v>574769526.57999992</v>
      </c>
      <c r="G16" s="14">
        <f t="shared" si="0"/>
        <v>71548400.900000021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G6:G14 B1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3"/>
  <sheetViews>
    <sheetView showGridLines="0" workbookViewId="0">
      <selection activeCell="A86" sqref="A8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67" t="s">
        <v>156</v>
      </c>
      <c r="B1" s="68"/>
      <c r="C1" s="68"/>
      <c r="D1" s="68"/>
      <c r="E1" s="68"/>
      <c r="F1" s="68"/>
      <c r="G1" s="69"/>
    </row>
    <row r="2" spans="1:7" ht="12.6" customHeight="1" x14ac:dyDescent="0.2">
      <c r="A2" s="30"/>
      <c r="B2" s="29"/>
      <c r="C2" s="29"/>
      <c r="D2" s="29"/>
      <c r="E2" s="29"/>
      <c r="F2" s="29"/>
      <c r="G2" s="31"/>
    </row>
    <row r="3" spans="1:7" x14ac:dyDescent="0.2">
      <c r="A3" s="35"/>
      <c r="B3" s="22"/>
      <c r="C3" s="23"/>
      <c r="D3" s="34" t="s">
        <v>57</v>
      </c>
      <c r="E3" s="23"/>
      <c r="F3" s="24"/>
      <c r="G3" s="64" t="s">
        <v>56</v>
      </c>
    </row>
    <row r="4" spans="1:7" ht="24.95" customHeight="1" x14ac:dyDescent="0.2">
      <c r="A4" s="36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65"/>
    </row>
    <row r="5" spans="1:7" x14ac:dyDescent="0.2">
      <c r="A5" s="37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38"/>
      <c r="B6" s="7"/>
      <c r="C6" s="7"/>
      <c r="D6" s="7"/>
      <c r="E6" s="7"/>
      <c r="F6" s="7"/>
      <c r="G6" s="7"/>
    </row>
    <row r="7" spans="1:7" x14ac:dyDescent="0.2">
      <c r="A7" s="47" t="s">
        <v>129</v>
      </c>
      <c r="B7" s="58">
        <v>41971354.299999997</v>
      </c>
      <c r="C7" s="58">
        <v>-763744.97</v>
      </c>
      <c r="D7" s="58">
        <v>41207609.329999998</v>
      </c>
      <c r="E7" s="58">
        <v>39415207.380000003</v>
      </c>
      <c r="F7" s="58">
        <v>39302118.130000003</v>
      </c>
      <c r="G7" s="5">
        <f>D7-E7</f>
        <v>1792401.9499999955</v>
      </c>
    </row>
    <row r="8" spans="1:7" x14ac:dyDescent="0.2">
      <c r="A8" s="47" t="s">
        <v>130</v>
      </c>
      <c r="B8" s="58">
        <v>2278968.17</v>
      </c>
      <c r="C8" s="58">
        <v>262605.27</v>
      </c>
      <c r="D8" s="58">
        <v>2541573.44</v>
      </c>
      <c r="E8" s="58">
        <v>2132261.96</v>
      </c>
      <c r="F8" s="58">
        <v>2076927.94</v>
      </c>
      <c r="G8" s="5">
        <f t="shared" ref="G8:G13" si="0">D8-E8</f>
        <v>409311.48</v>
      </c>
    </row>
    <row r="9" spans="1:7" x14ac:dyDescent="0.2">
      <c r="A9" s="47" t="s">
        <v>131</v>
      </c>
      <c r="B9" s="58">
        <v>11396087.67</v>
      </c>
      <c r="C9" s="58">
        <v>-1131176.6599999999</v>
      </c>
      <c r="D9" s="58">
        <v>10264911.01</v>
      </c>
      <c r="E9" s="58">
        <v>8052840.1900000004</v>
      </c>
      <c r="F9" s="58">
        <v>7894204.1500000004</v>
      </c>
      <c r="G9" s="5">
        <f t="shared" si="0"/>
        <v>2212070.8199999994</v>
      </c>
    </row>
    <row r="10" spans="1:7" x14ac:dyDescent="0.2">
      <c r="A10" s="47" t="s">
        <v>132</v>
      </c>
      <c r="B10" s="58">
        <v>17253096.600000001</v>
      </c>
      <c r="C10" s="58">
        <v>2244384.4</v>
      </c>
      <c r="D10" s="58">
        <v>19497481</v>
      </c>
      <c r="E10" s="58">
        <v>15092236.41</v>
      </c>
      <c r="F10" s="58">
        <v>14979591.5</v>
      </c>
      <c r="G10" s="5">
        <f t="shared" si="0"/>
        <v>4405244.59</v>
      </c>
    </row>
    <row r="11" spans="1:7" x14ac:dyDescent="0.2">
      <c r="A11" s="47" t="s">
        <v>133</v>
      </c>
      <c r="B11" s="58">
        <v>16251754.09</v>
      </c>
      <c r="C11" s="58">
        <v>-1598017.44</v>
      </c>
      <c r="D11" s="58">
        <v>14653736.65</v>
      </c>
      <c r="E11" s="58">
        <v>14430752.369999999</v>
      </c>
      <c r="F11" s="58">
        <v>14255017.76</v>
      </c>
      <c r="G11" s="5">
        <f t="shared" si="0"/>
        <v>222984.28000000119</v>
      </c>
    </row>
    <row r="12" spans="1:7" x14ac:dyDescent="0.2">
      <c r="A12" s="47" t="s">
        <v>134</v>
      </c>
      <c r="B12" s="58">
        <v>160336908.28999999</v>
      </c>
      <c r="C12" s="58">
        <v>170884743.94</v>
      </c>
      <c r="D12" s="58">
        <v>331221652.23000002</v>
      </c>
      <c r="E12" s="58">
        <v>291165356.64999998</v>
      </c>
      <c r="F12" s="58">
        <v>290198106.61000001</v>
      </c>
      <c r="G12" s="5">
        <f t="shared" si="0"/>
        <v>40056295.580000043</v>
      </c>
    </row>
    <row r="13" spans="1:7" x14ac:dyDescent="0.2">
      <c r="A13" s="47" t="s">
        <v>135</v>
      </c>
      <c r="B13" s="58">
        <v>7138783.6900000004</v>
      </c>
      <c r="C13" s="58">
        <v>1547416.1</v>
      </c>
      <c r="D13" s="58">
        <v>8686199.790000001</v>
      </c>
      <c r="E13" s="58">
        <v>7416313.8499999996</v>
      </c>
      <c r="F13" s="58">
        <v>7280952.2400000002</v>
      </c>
      <c r="G13" s="5">
        <f t="shared" si="0"/>
        <v>1269885.9400000013</v>
      </c>
    </row>
    <row r="14" spans="1:7" x14ac:dyDescent="0.2">
      <c r="A14" s="47" t="s">
        <v>136</v>
      </c>
      <c r="B14" s="58">
        <v>67477788.090000004</v>
      </c>
      <c r="C14" s="58">
        <v>786455.47</v>
      </c>
      <c r="D14" s="58">
        <v>68264243.560000002</v>
      </c>
      <c r="E14" s="58">
        <v>63792961.509999998</v>
      </c>
      <c r="F14" s="58">
        <v>62652964.43</v>
      </c>
      <c r="G14" s="5">
        <f t="shared" ref="G14" si="1">D14-E14</f>
        <v>4471282.0500000045</v>
      </c>
    </row>
    <row r="15" spans="1:7" x14ac:dyDescent="0.2">
      <c r="A15" s="47" t="s">
        <v>137</v>
      </c>
      <c r="B15" s="58">
        <v>585409.72</v>
      </c>
      <c r="C15" s="58">
        <v>55500</v>
      </c>
      <c r="D15" s="58">
        <v>640909.72</v>
      </c>
      <c r="E15" s="58">
        <v>497444.09</v>
      </c>
      <c r="F15" s="58">
        <v>484915.76</v>
      </c>
      <c r="G15" s="5">
        <f t="shared" ref="G15" si="2">D15-E15</f>
        <v>143465.62999999995</v>
      </c>
    </row>
    <row r="16" spans="1:7" x14ac:dyDescent="0.2">
      <c r="A16" s="47" t="s">
        <v>138</v>
      </c>
      <c r="B16" s="58">
        <v>1416790.66</v>
      </c>
      <c r="C16" s="58">
        <v>101512.21</v>
      </c>
      <c r="D16" s="58">
        <v>1518302.8699999999</v>
      </c>
      <c r="E16" s="58">
        <v>1170230.1399999999</v>
      </c>
      <c r="F16" s="58">
        <v>1149622.6599999999</v>
      </c>
      <c r="G16" s="5">
        <f t="shared" ref="G16" si="3">D16-E16</f>
        <v>348072.73</v>
      </c>
    </row>
    <row r="17" spans="1:7" x14ac:dyDescent="0.2">
      <c r="A17" s="47" t="s">
        <v>139</v>
      </c>
      <c r="B17" s="58">
        <v>14859168.67</v>
      </c>
      <c r="C17" s="58">
        <v>294038.67</v>
      </c>
      <c r="D17" s="58">
        <v>15153207.34</v>
      </c>
      <c r="E17" s="58">
        <v>14386652.470000001</v>
      </c>
      <c r="F17" s="58">
        <v>14304194.109999999</v>
      </c>
      <c r="G17" s="5">
        <f t="shared" ref="G17" si="4">D17-E17</f>
        <v>766554.86999999918</v>
      </c>
    </row>
    <row r="18" spans="1:7" x14ac:dyDescent="0.2">
      <c r="A18" s="47" t="s">
        <v>140</v>
      </c>
      <c r="B18" s="58">
        <v>9539616.9399999995</v>
      </c>
      <c r="C18" s="58">
        <v>8587075.0399999991</v>
      </c>
      <c r="D18" s="58">
        <v>18126691.979999997</v>
      </c>
      <c r="E18" s="58">
        <v>17622654.989999998</v>
      </c>
      <c r="F18" s="58">
        <v>17540253.82</v>
      </c>
      <c r="G18" s="5">
        <f t="shared" ref="G18" si="5">D18-E18</f>
        <v>504036.98999999836</v>
      </c>
    </row>
    <row r="19" spans="1:7" x14ac:dyDescent="0.2">
      <c r="A19" s="47" t="s">
        <v>141</v>
      </c>
      <c r="B19" s="58">
        <v>3107970.38</v>
      </c>
      <c r="C19" s="58">
        <v>-62088.66</v>
      </c>
      <c r="D19" s="58">
        <v>3045881.7199999997</v>
      </c>
      <c r="E19" s="58">
        <v>2825383.62</v>
      </c>
      <c r="F19" s="58">
        <v>2758732.67</v>
      </c>
      <c r="G19" s="5">
        <f t="shared" ref="G19" si="6">D19-E19</f>
        <v>220498.09999999963</v>
      </c>
    </row>
    <row r="20" spans="1:7" x14ac:dyDescent="0.2">
      <c r="A20" s="47" t="s">
        <v>142</v>
      </c>
      <c r="B20" s="58">
        <v>2646825.21</v>
      </c>
      <c r="C20" s="58">
        <v>758110.18</v>
      </c>
      <c r="D20" s="58">
        <v>3404935.39</v>
      </c>
      <c r="E20" s="58">
        <v>3095707.62</v>
      </c>
      <c r="F20" s="58">
        <v>3028416.77</v>
      </c>
      <c r="G20" s="5">
        <f t="shared" ref="G20" si="7">D20-E20</f>
        <v>309227.77</v>
      </c>
    </row>
    <row r="21" spans="1:7" x14ac:dyDescent="0.2">
      <c r="A21" s="47" t="s">
        <v>143</v>
      </c>
      <c r="B21" s="58">
        <v>2173760.2200000002</v>
      </c>
      <c r="C21" s="58">
        <v>-404401.52</v>
      </c>
      <c r="D21" s="58">
        <v>1769358.7000000002</v>
      </c>
      <c r="E21" s="58">
        <v>1491380.23</v>
      </c>
      <c r="F21" s="58">
        <v>1461593.94</v>
      </c>
      <c r="G21" s="5">
        <f t="shared" ref="G21" si="8">D21-E21</f>
        <v>277978.4700000002</v>
      </c>
    </row>
    <row r="22" spans="1:7" x14ac:dyDescent="0.2">
      <c r="A22" s="47" t="s">
        <v>144</v>
      </c>
      <c r="B22" s="58">
        <v>52080863.200000003</v>
      </c>
      <c r="C22" s="58">
        <v>4707008.71</v>
      </c>
      <c r="D22" s="58">
        <v>56787871.910000004</v>
      </c>
      <c r="E22" s="58">
        <v>51089178.140000001</v>
      </c>
      <c r="F22" s="58">
        <v>50673517.68</v>
      </c>
      <c r="G22" s="5">
        <f t="shared" ref="G22" si="9">D22-E22</f>
        <v>5698693.7700000033</v>
      </c>
    </row>
    <row r="23" spans="1:7" x14ac:dyDescent="0.2">
      <c r="A23" s="47" t="s">
        <v>145</v>
      </c>
      <c r="B23" s="58">
        <v>6620782.0300000003</v>
      </c>
      <c r="C23" s="58">
        <v>437381.45</v>
      </c>
      <c r="D23" s="58">
        <v>7058163.4800000004</v>
      </c>
      <c r="E23" s="58">
        <v>6727528.9000000004</v>
      </c>
      <c r="F23" s="58">
        <v>6581875.46</v>
      </c>
      <c r="G23" s="5">
        <f t="shared" ref="G23" si="10">D23-E23</f>
        <v>330634.58000000007</v>
      </c>
    </row>
    <row r="24" spans="1:7" x14ac:dyDescent="0.2">
      <c r="A24" s="47" t="s">
        <v>146</v>
      </c>
      <c r="B24" s="58">
        <v>807368.86</v>
      </c>
      <c r="C24" s="58">
        <v>6000</v>
      </c>
      <c r="D24" s="58">
        <v>813368.86</v>
      </c>
      <c r="E24" s="58">
        <v>682599.9</v>
      </c>
      <c r="F24" s="58">
        <v>664876.16</v>
      </c>
      <c r="G24" s="5">
        <f t="shared" ref="G24" si="11">D24-E24</f>
        <v>130768.95999999996</v>
      </c>
    </row>
    <row r="25" spans="1:7" x14ac:dyDescent="0.2">
      <c r="A25" s="47" t="s">
        <v>147</v>
      </c>
      <c r="B25" s="58">
        <v>2436783.91</v>
      </c>
      <c r="C25" s="58">
        <v>126420</v>
      </c>
      <c r="D25" s="58">
        <v>2563203.91</v>
      </c>
      <c r="E25" s="58">
        <v>2165140.9900000002</v>
      </c>
      <c r="F25" s="58">
        <v>2113249.4</v>
      </c>
      <c r="G25" s="5">
        <f t="shared" ref="G25" si="12">D25-E25</f>
        <v>398062.91999999993</v>
      </c>
    </row>
    <row r="26" spans="1:7" x14ac:dyDescent="0.2">
      <c r="A26" s="47" t="s">
        <v>148</v>
      </c>
      <c r="B26" s="58">
        <v>5878589.8600000003</v>
      </c>
      <c r="C26" s="58">
        <v>16209.5</v>
      </c>
      <c r="D26" s="58">
        <v>5894799.3600000003</v>
      </c>
      <c r="E26" s="58">
        <v>5647529.4000000004</v>
      </c>
      <c r="F26" s="58">
        <v>5529300.4299999997</v>
      </c>
      <c r="G26" s="5">
        <f t="shared" ref="G26" si="13">D26-E26</f>
        <v>247269.95999999996</v>
      </c>
    </row>
    <row r="27" spans="1:7" x14ac:dyDescent="0.2">
      <c r="A27" s="47" t="s">
        <v>149</v>
      </c>
      <c r="B27" s="58">
        <v>3763582.23</v>
      </c>
      <c r="C27" s="58">
        <v>69668.039999999994</v>
      </c>
      <c r="D27" s="58">
        <v>3833250.27</v>
      </c>
      <c r="E27" s="58">
        <v>3392537.33</v>
      </c>
      <c r="F27" s="58">
        <v>3321083.94</v>
      </c>
      <c r="G27" s="5">
        <f t="shared" ref="G27" si="14">D27-E27</f>
        <v>440712.93999999994</v>
      </c>
    </row>
    <row r="28" spans="1:7" x14ac:dyDescent="0.2">
      <c r="A28" s="47" t="s">
        <v>150</v>
      </c>
      <c r="B28" s="58">
        <v>1494605.49</v>
      </c>
      <c r="C28" s="58">
        <v>14000</v>
      </c>
      <c r="D28" s="58">
        <v>1508605.49</v>
      </c>
      <c r="E28" s="58">
        <v>1267735.04</v>
      </c>
      <c r="F28" s="58">
        <v>1262996.6200000001</v>
      </c>
      <c r="G28" s="5">
        <f t="shared" ref="G28" si="15">D28-E28</f>
        <v>240870.44999999995</v>
      </c>
    </row>
    <row r="29" spans="1:7" x14ac:dyDescent="0.2">
      <c r="A29" s="47" t="s">
        <v>151</v>
      </c>
      <c r="B29" s="58">
        <v>8711858.7699999996</v>
      </c>
      <c r="C29" s="58">
        <v>5648099.1500000004</v>
      </c>
      <c r="D29" s="58">
        <v>14359957.92</v>
      </c>
      <c r="E29" s="58">
        <v>9153530.8599999994</v>
      </c>
      <c r="F29" s="58">
        <v>9083740.4100000001</v>
      </c>
      <c r="G29" s="5">
        <f t="shared" ref="G29" si="16">D29-E29</f>
        <v>5206427.0600000005</v>
      </c>
    </row>
    <row r="30" spans="1:7" x14ac:dyDescent="0.2">
      <c r="A30" s="47" t="s">
        <v>152</v>
      </c>
      <c r="B30" s="58">
        <v>9876128.2799999993</v>
      </c>
      <c r="C30" s="58">
        <v>2263422.2999999998</v>
      </c>
      <c r="D30" s="58">
        <v>12139550.579999998</v>
      </c>
      <c r="E30" s="58">
        <v>11767960.369999999</v>
      </c>
      <c r="F30" s="58">
        <v>11603897.67</v>
      </c>
      <c r="G30" s="5">
        <f t="shared" ref="G30" si="17">D30-E30</f>
        <v>371590.20999999903</v>
      </c>
    </row>
    <row r="31" spans="1:7" x14ac:dyDescent="0.2">
      <c r="A31" s="47" t="s">
        <v>153</v>
      </c>
      <c r="B31" s="58">
        <v>494989.57</v>
      </c>
      <c r="C31" s="58">
        <v>-41140.42</v>
      </c>
      <c r="D31" s="58">
        <v>453849.15</v>
      </c>
      <c r="E31" s="58">
        <v>325881.84000000003</v>
      </c>
      <c r="F31" s="58">
        <v>319716.15999999997</v>
      </c>
      <c r="G31" s="5">
        <f t="shared" ref="G31" si="18">D31-E31</f>
        <v>127967.31</v>
      </c>
    </row>
    <row r="32" spans="1:7" x14ac:dyDescent="0.2">
      <c r="A32" s="47" t="s">
        <v>154</v>
      </c>
      <c r="B32" s="58">
        <v>620209.9</v>
      </c>
      <c r="C32" s="58">
        <v>65000</v>
      </c>
      <c r="D32" s="58">
        <v>685209.9</v>
      </c>
      <c r="E32" s="58">
        <v>571064.01</v>
      </c>
      <c r="F32" s="58">
        <v>559111.52</v>
      </c>
      <c r="G32" s="5">
        <f t="shared" ref="G32" si="19">D32-E32</f>
        <v>114145.89000000001</v>
      </c>
    </row>
    <row r="33" spans="1:7" x14ac:dyDescent="0.2">
      <c r="A33" s="47" t="s">
        <v>155</v>
      </c>
      <c r="B33" s="58">
        <v>4401684.84</v>
      </c>
      <c r="C33" s="58">
        <v>221550.66</v>
      </c>
      <c r="D33" s="58">
        <v>4623235.5</v>
      </c>
      <c r="E33" s="58">
        <v>3791289.9</v>
      </c>
      <c r="F33" s="58">
        <v>3688548.64</v>
      </c>
      <c r="G33" s="5">
        <f t="shared" ref="G33" si="20">D33-E33</f>
        <v>831945.60000000009</v>
      </c>
    </row>
    <row r="34" spans="1:7" x14ac:dyDescent="0.2">
      <c r="A34" s="39"/>
      <c r="B34" s="5"/>
      <c r="C34" s="5"/>
      <c r="D34" s="5"/>
      <c r="E34" s="5"/>
      <c r="F34" s="5"/>
      <c r="G34" s="5"/>
    </row>
    <row r="35" spans="1:7" x14ac:dyDescent="0.2">
      <c r="A35" s="40" t="s">
        <v>50</v>
      </c>
      <c r="B35" s="15">
        <f t="shared" ref="B35:G35" si="21">SUM(B7:B34)</f>
        <v>455621729.63999999</v>
      </c>
      <c r="C35" s="15">
        <f t="shared" si="21"/>
        <v>195096031.41999999</v>
      </c>
      <c r="D35" s="15">
        <f t="shared" si="21"/>
        <v>650717761.06000006</v>
      </c>
      <c r="E35" s="15">
        <f t="shared" si="21"/>
        <v>579169360.15999997</v>
      </c>
      <c r="F35" s="15">
        <f t="shared" si="21"/>
        <v>574769526.57999992</v>
      </c>
      <c r="G35" s="15">
        <f t="shared" si="21"/>
        <v>71548400.900000036</v>
      </c>
    </row>
    <row r="36" spans="1:7" x14ac:dyDescent="0.2">
      <c r="A36" s="41"/>
      <c r="B36" s="42"/>
      <c r="C36" s="42"/>
      <c r="D36" s="42"/>
      <c r="E36" s="42"/>
      <c r="F36" s="42"/>
      <c r="G36" s="42"/>
    </row>
    <row r="37" spans="1:7" x14ac:dyDescent="0.2">
      <c r="A37" s="41"/>
      <c r="B37" s="42"/>
      <c r="C37" s="42"/>
      <c r="D37" s="42"/>
      <c r="E37" s="42"/>
      <c r="F37" s="42"/>
      <c r="G37" s="42"/>
    </row>
    <row r="38" spans="1:7" ht="45" customHeight="1" x14ac:dyDescent="0.2">
      <c r="A38" s="67" t="s">
        <v>157</v>
      </c>
      <c r="B38" s="68"/>
      <c r="C38" s="68"/>
      <c r="D38" s="68"/>
      <c r="E38" s="68"/>
      <c r="F38" s="68"/>
      <c r="G38" s="69"/>
    </row>
    <row r="39" spans="1:7" ht="15" customHeight="1" x14ac:dyDescent="0.2">
      <c r="A39" s="30"/>
      <c r="B39" s="29"/>
      <c r="C39" s="29"/>
      <c r="D39" s="29"/>
      <c r="E39" s="29"/>
      <c r="F39" s="29"/>
      <c r="G39" s="31"/>
    </row>
    <row r="40" spans="1:7" x14ac:dyDescent="0.2">
      <c r="A40" s="35"/>
      <c r="B40" s="22"/>
      <c r="C40" s="23"/>
      <c r="D40" s="34" t="s">
        <v>57</v>
      </c>
      <c r="E40" s="23"/>
      <c r="F40" s="24"/>
      <c r="G40" s="64" t="s">
        <v>56</v>
      </c>
    </row>
    <row r="41" spans="1:7" ht="22.5" x14ac:dyDescent="0.2">
      <c r="A41" s="36" t="s">
        <v>51</v>
      </c>
      <c r="B41" s="2" t="s">
        <v>52</v>
      </c>
      <c r="C41" s="2" t="s">
        <v>117</v>
      </c>
      <c r="D41" s="2" t="s">
        <v>53</v>
      </c>
      <c r="E41" s="2" t="s">
        <v>54</v>
      </c>
      <c r="F41" s="2" t="s">
        <v>55</v>
      </c>
      <c r="G41" s="65"/>
    </row>
    <row r="42" spans="1:7" x14ac:dyDescent="0.2">
      <c r="A42" s="37"/>
      <c r="B42" s="3">
        <v>1</v>
      </c>
      <c r="C42" s="3">
        <v>2</v>
      </c>
      <c r="D42" s="3" t="s">
        <v>118</v>
      </c>
      <c r="E42" s="3">
        <v>4</v>
      </c>
      <c r="F42" s="3">
        <v>5</v>
      </c>
      <c r="G42" s="3" t="s">
        <v>119</v>
      </c>
    </row>
    <row r="43" spans="1:7" x14ac:dyDescent="0.2">
      <c r="A43" s="43"/>
      <c r="B43" s="28"/>
      <c r="C43" s="28"/>
      <c r="D43" s="28"/>
      <c r="E43" s="28"/>
      <c r="F43" s="28"/>
      <c r="G43" s="28"/>
    </row>
    <row r="44" spans="1:7" x14ac:dyDescent="0.2">
      <c r="A44" s="44" t="s">
        <v>8</v>
      </c>
      <c r="B44" s="5">
        <v>0</v>
      </c>
      <c r="C44" s="5">
        <v>0</v>
      </c>
      <c r="D44" s="5">
        <f>B44+C44</f>
        <v>0</v>
      </c>
      <c r="E44" s="5">
        <v>0</v>
      </c>
      <c r="F44" s="5">
        <v>0</v>
      </c>
      <c r="G44" s="5">
        <f>D44-E44</f>
        <v>0</v>
      </c>
    </row>
    <row r="45" spans="1:7" x14ac:dyDescent="0.2">
      <c r="A45" s="44" t="s">
        <v>9</v>
      </c>
      <c r="B45" s="5">
        <v>0</v>
      </c>
      <c r="C45" s="5">
        <v>0</v>
      </c>
      <c r="D45" s="5">
        <f t="shared" ref="D45:D47" si="22">B45+C45</f>
        <v>0</v>
      </c>
      <c r="E45" s="5">
        <v>0</v>
      </c>
      <c r="F45" s="5">
        <v>0</v>
      </c>
      <c r="G45" s="5">
        <f t="shared" ref="G45:G47" si="23">D45-E45</f>
        <v>0</v>
      </c>
    </row>
    <row r="46" spans="1:7" x14ac:dyDescent="0.2">
      <c r="A46" s="44" t="s">
        <v>10</v>
      </c>
      <c r="B46" s="5">
        <v>0</v>
      </c>
      <c r="C46" s="5">
        <v>0</v>
      </c>
      <c r="D46" s="5">
        <f t="shared" si="22"/>
        <v>0</v>
      </c>
      <c r="E46" s="5">
        <v>0</v>
      </c>
      <c r="F46" s="5">
        <v>0</v>
      </c>
      <c r="G46" s="5">
        <f t="shared" si="23"/>
        <v>0</v>
      </c>
    </row>
    <row r="47" spans="1:7" x14ac:dyDescent="0.2">
      <c r="A47" s="44" t="s">
        <v>121</v>
      </c>
      <c r="B47" s="5">
        <v>0</v>
      </c>
      <c r="C47" s="5">
        <v>0</v>
      </c>
      <c r="D47" s="5">
        <f t="shared" si="22"/>
        <v>0</v>
      </c>
      <c r="E47" s="5">
        <v>0</v>
      </c>
      <c r="F47" s="5">
        <v>0</v>
      </c>
      <c r="G47" s="5">
        <f t="shared" si="23"/>
        <v>0</v>
      </c>
    </row>
    <row r="48" spans="1:7" x14ac:dyDescent="0.2">
      <c r="A48" s="44"/>
      <c r="B48" s="5"/>
      <c r="C48" s="5"/>
      <c r="D48" s="5"/>
      <c r="E48" s="5"/>
      <c r="F48" s="5"/>
      <c r="G48" s="5"/>
    </row>
    <row r="49" spans="1:7" x14ac:dyDescent="0.2">
      <c r="A49" s="40" t="s">
        <v>50</v>
      </c>
      <c r="B49" s="15">
        <f t="shared" ref="B49:G49" si="24">SUM(B44:B47)</f>
        <v>0</v>
      </c>
      <c r="C49" s="15">
        <f t="shared" si="24"/>
        <v>0</v>
      </c>
      <c r="D49" s="15">
        <f t="shared" si="24"/>
        <v>0</v>
      </c>
      <c r="E49" s="15">
        <f t="shared" si="24"/>
        <v>0</v>
      </c>
      <c r="F49" s="15">
        <f t="shared" si="24"/>
        <v>0</v>
      </c>
      <c r="G49" s="15">
        <f t="shared" si="24"/>
        <v>0</v>
      </c>
    </row>
    <row r="50" spans="1:7" x14ac:dyDescent="0.2">
      <c r="A50" s="41"/>
      <c r="B50" s="42"/>
      <c r="C50" s="42"/>
      <c r="D50" s="42"/>
      <c r="E50" s="42"/>
      <c r="F50" s="42"/>
      <c r="G50" s="42"/>
    </row>
    <row r="51" spans="1:7" x14ac:dyDescent="0.2">
      <c r="A51" s="41"/>
      <c r="B51" s="42"/>
      <c r="C51" s="42"/>
      <c r="D51" s="42"/>
      <c r="E51" s="42"/>
      <c r="F51" s="42"/>
      <c r="G51" s="42"/>
    </row>
    <row r="52" spans="1:7" ht="45" customHeight="1" x14ac:dyDescent="0.2">
      <c r="A52" s="66" t="s">
        <v>158</v>
      </c>
      <c r="B52" s="62"/>
      <c r="C52" s="62"/>
      <c r="D52" s="62"/>
      <c r="E52" s="62"/>
      <c r="F52" s="62"/>
      <c r="G52" s="63"/>
    </row>
    <row r="53" spans="1:7" x14ac:dyDescent="0.2">
      <c r="A53" s="35"/>
      <c r="B53" s="22"/>
      <c r="C53" s="23"/>
      <c r="D53" s="34" t="s">
        <v>57</v>
      </c>
      <c r="E53" s="23"/>
      <c r="F53" s="24"/>
      <c r="G53" s="64" t="s">
        <v>56</v>
      </c>
    </row>
    <row r="54" spans="1:7" ht="22.5" x14ac:dyDescent="0.2">
      <c r="A54" s="36" t="s">
        <v>51</v>
      </c>
      <c r="B54" s="2" t="s">
        <v>52</v>
      </c>
      <c r="C54" s="2" t="s">
        <v>117</v>
      </c>
      <c r="D54" s="2" t="s">
        <v>53</v>
      </c>
      <c r="E54" s="2" t="s">
        <v>54</v>
      </c>
      <c r="F54" s="2" t="s">
        <v>55</v>
      </c>
      <c r="G54" s="65"/>
    </row>
    <row r="55" spans="1:7" x14ac:dyDescent="0.2">
      <c r="A55" s="37"/>
      <c r="B55" s="3">
        <v>1</v>
      </c>
      <c r="C55" s="3">
        <v>2</v>
      </c>
      <c r="D55" s="3" t="s">
        <v>118</v>
      </c>
      <c r="E55" s="3">
        <v>4</v>
      </c>
      <c r="F55" s="3">
        <v>5</v>
      </c>
      <c r="G55" s="3" t="s">
        <v>119</v>
      </c>
    </row>
    <row r="56" spans="1:7" x14ac:dyDescent="0.2">
      <c r="A56" s="43"/>
      <c r="B56" s="28"/>
      <c r="C56" s="28"/>
      <c r="D56" s="28"/>
      <c r="E56" s="28"/>
      <c r="F56" s="28"/>
      <c r="G56" s="28"/>
    </row>
    <row r="57" spans="1:7" x14ac:dyDescent="0.2">
      <c r="A57" s="45" t="s">
        <v>12</v>
      </c>
      <c r="B57" s="50">
        <v>14882935.6</v>
      </c>
      <c r="C57" s="50">
        <v>100000</v>
      </c>
      <c r="D57" s="50">
        <v>14982935.6</v>
      </c>
      <c r="E57" s="50">
        <v>14782935.6</v>
      </c>
      <c r="F57" s="50">
        <v>14782935.6</v>
      </c>
      <c r="G57" s="5">
        <f t="shared" ref="G57:G69" si="25">D57-E57</f>
        <v>200000</v>
      </c>
    </row>
    <row r="58" spans="1:7" x14ac:dyDescent="0.2">
      <c r="A58" s="45"/>
      <c r="B58" s="5"/>
      <c r="C58" s="5"/>
      <c r="D58" s="5"/>
      <c r="E58" s="5"/>
      <c r="F58" s="5"/>
      <c r="G58" s="5"/>
    </row>
    <row r="59" spans="1:7" x14ac:dyDescent="0.2">
      <c r="A59" s="45" t="s">
        <v>11</v>
      </c>
      <c r="B59" s="5">
        <v>0</v>
      </c>
      <c r="C59" s="5">
        <v>0</v>
      </c>
      <c r="D59" s="5">
        <f t="shared" ref="D59:D69" si="26">B59+C59</f>
        <v>0</v>
      </c>
      <c r="E59" s="5">
        <v>0</v>
      </c>
      <c r="F59" s="5">
        <v>0</v>
      </c>
      <c r="G59" s="5">
        <f t="shared" si="25"/>
        <v>0</v>
      </c>
    </row>
    <row r="60" spans="1:7" x14ac:dyDescent="0.2">
      <c r="A60" s="45"/>
      <c r="B60" s="5"/>
      <c r="C60" s="5"/>
      <c r="D60" s="5"/>
      <c r="E60" s="5"/>
      <c r="F60" s="5"/>
      <c r="G60" s="5"/>
    </row>
    <row r="61" spans="1:7" x14ac:dyDescent="0.2">
      <c r="A61" s="45" t="s">
        <v>13</v>
      </c>
      <c r="B61" s="5">
        <v>0</v>
      </c>
      <c r="C61" s="5">
        <v>0</v>
      </c>
      <c r="D61" s="5">
        <f t="shared" si="26"/>
        <v>0</v>
      </c>
      <c r="E61" s="5">
        <v>0</v>
      </c>
      <c r="F61" s="5">
        <v>0</v>
      </c>
      <c r="G61" s="5">
        <f t="shared" si="25"/>
        <v>0</v>
      </c>
    </row>
    <row r="62" spans="1:7" x14ac:dyDescent="0.2">
      <c r="A62" s="45"/>
      <c r="B62" s="5"/>
      <c r="C62" s="5"/>
      <c r="D62" s="5"/>
      <c r="E62" s="5"/>
      <c r="F62" s="5"/>
      <c r="G62" s="5"/>
    </row>
    <row r="63" spans="1:7" x14ac:dyDescent="0.2">
      <c r="A63" s="45" t="s">
        <v>25</v>
      </c>
      <c r="B63" s="5">
        <v>0</v>
      </c>
      <c r="C63" s="5">
        <v>0</v>
      </c>
      <c r="D63" s="5">
        <f t="shared" si="26"/>
        <v>0</v>
      </c>
      <c r="E63" s="5">
        <v>0</v>
      </c>
      <c r="F63" s="5">
        <v>0</v>
      </c>
      <c r="G63" s="5">
        <f t="shared" si="25"/>
        <v>0</v>
      </c>
    </row>
    <row r="64" spans="1:7" x14ac:dyDescent="0.2">
      <c r="A64" s="45"/>
      <c r="B64" s="5"/>
      <c r="C64" s="5"/>
      <c r="D64" s="5"/>
      <c r="E64" s="5"/>
      <c r="F64" s="5"/>
      <c r="G64" s="5"/>
    </row>
    <row r="65" spans="1:7" ht="22.5" x14ac:dyDescent="0.2">
      <c r="A65" s="45" t="s">
        <v>26</v>
      </c>
      <c r="B65" s="5">
        <v>0</v>
      </c>
      <c r="C65" s="5">
        <v>0</v>
      </c>
      <c r="D65" s="5">
        <f t="shared" si="26"/>
        <v>0</v>
      </c>
      <c r="E65" s="5">
        <v>0</v>
      </c>
      <c r="F65" s="5">
        <v>0</v>
      </c>
      <c r="G65" s="5">
        <f t="shared" si="25"/>
        <v>0</v>
      </c>
    </row>
    <row r="66" spans="1:7" x14ac:dyDescent="0.2">
      <c r="A66" s="45"/>
      <c r="B66" s="5"/>
      <c r="C66" s="5"/>
      <c r="D66" s="5"/>
      <c r="E66" s="5"/>
      <c r="F66" s="5"/>
      <c r="G66" s="5"/>
    </row>
    <row r="67" spans="1:7" x14ac:dyDescent="0.2">
      <c r="A67" s="45" t="s">
        <v>128</v>
      </c>
      <c r="B67" s="5">
        <v>0</v>
      </c>
      <c r="C67" s="5">
        <v>0</v>
      </c>
      <c r="D67" s="5">
        <f t="shared" si="26"/>
        <v>0</v>
      </c>
      <c r="E67" s="5">
        <v>0</v>
      </c>
      <c r="F67" s="5">
        <v>0</v>
      </c>
      <c r="G67" s="5">
        <f t="shared" si="25"/>
        <v>0</v>
      </c>
    </row>
    <row r="68" spans="1:7" x14ac:dyDescent="0.2">
      <c r="A68" s="45"/>
      <c r="B68" s="5"/>
      <c r="C68" s="5"/>
      <c r="D68" s="5"/>
      <c r="E68" s="5"/>
      <c r="F68" s="5"/>
      <c r="G68" s="5"/>
    </row>
    <row r="69" spans="1:7" x14ac:dyDescent="0.2">
      <c r="A69" s="45" t="s">
        <v>14</v>
      </c>
      <c r="B69" s="5">
        <v>0</v>
      </c>
      <c r="C69" s="5">
        <v>0</v>
      </c>
      <c r="D69" s="5">
        <f t="shared" si="26"/>
        <v>0</v>
      </c>
      <c r="E69" s="5">
        <v>0</v>
      </c>
      <c r="F69" s="5">
        <v>0</v>
      </c>
      <c r="G69" s="5">
        <f t="shared" si="25"/>
        <v>0</v>
      </c>
    </row>
    <row r="70" spans="1:7" x14ac:dyDescent="0.2">
      <c r="A70" s="45"/>
      <c r="B70" s="5"/>
      <c r="C70" s="5"/>
      <c r="D70" s="5"/>
      <c r="E70" s="5"/>
      <c r="F70" s="5"/>
      <c r="G70" s="5"/>
    </row>
    <row r="71" spans="1:7" x14ac:dyDescent="0.2">
      <c r="A71" s="40" t="s">
        <v>50</v>
      </c>
      <c r="B71" s="15">
        <f t="shared" ref="B71:G71" si="27">SUM(B57:B69)</f>
        <v>14882935.6</v>
      </c>
      <c r="C71" s="15">
        <f t="shared" si="27"/>
        <v>100000</v>
      </c>
      <c r="D71" s="15">
        <f t="shared" si="27"/>
        <v>14982935.6</v>
      </c>
      <c r="E71" s="15">
        <f t="shared" si="27"/>
        <v>14782935.6</v>
      </c>
      <c r="F71" s="15">
        <f t="shared" si="27"/>
        <v>14782935.6</v>
      </c>
      <c r="G71" s="15">
        <f t="shared" si="27"/>
        <v>200000</v>
      </c>
    </row>
    <row r="73" spans="1:7" x14ac:dyDescent="0.2">
      <c r="A73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38:G38"/>
    <mergeCell ref="G53:G54"/>
    <mergeCell ref="G40:G41"/>
    <mergeCell ref="A52:G52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G7:G33 B35:G35 B44:G49 D59:G70 G57 B71:G7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66" t="s">
        <v>161</v>
      </c>
      <c r="B1" s="62"/>
      <c r="C1" s="62"/>
      <c r="D1" s="62"/>
      <c r="E1" s="62"/>
      <c r="F1" s="62"/>
      <c r="G1" s="63"/>
    </row>
    <row r="2" spans="1:7" x14ac:dyDescent="0.2">
      <c r="A2" s="35"/>
      <c r="B2" s="22"/>
      <c r="C2" s="23"/>
      <c r="D2" s="34" t="s">
        <v>57</v>
      </c>
      <c r="E2" s="23"/>
      <c r="F2" s="24"/>
      <c r="G2" s="64" t="s">
        <v>56</v>
      </c>
    </row>
    <row r="3" spans="1:7" ht="24.95" customHeight="1" x14ac:dyDescent="0.2">
      <c r="A3" s="36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5"/>
    </row>
    <row r="4" spans="1:7" x14ac:dyDescent="0.2">
      <c r="A4" s="37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3"/>
      <c r="B5" s="28"/>
      <c r="C5" s="28"/>
      <c r="D5" s="28"/>
      <c r="E5" s="28"/>
      <c r="F5" s="28"/>
      <c r="G5" s="28"/>
    </row>
    <row r="6" spans="1:7" x14ac:dyDescent="0.2">
      <c r="A6" s="8" t="s">
        <v>15</v>
      </c>
      <c r="B6" s="12">
        <f t="shared" ref="B6:G6" si="0">SUM(B7:B14)</f>
        <v>184300459.08000001</v>
      </c>
      <c r="C6" s="12">
        <f t="shared" si="0"/>
        <v>7614536.2400000002</v>
      </c>
      <c r="D6" s="12">
        <f t="shared" si="0"/>
        <v>191914995.32000002</v>
      </c>
      <c r="E6" s="12">
        <f t="shared" si="0"/>
        <v>171197411.01999998</v>
      </c>
      <c r="F6" s="12">
        <f t="shared" si="0"/>
        <v>169027224.16999999</v>
      </c>
      <c r="G6" s="12">
        <f t="shared" si="0"/>
        <v>20717584.300000023</v>
      </c>
    </row>
    <row r="7" spans="1:7" x14ac:dyDescent="0.2">
      <c r="A7" s="46" t="s">
        <v>40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">
        <f>D7-E7</f>
        <v>0</v>
      </c>
    </row>
    <row r="8" spans="1:7" x14ac:dyDescent="0.2">
      <c r="A8" s="46" t="s">
        <v>16</v>
      </c>
      <c r="B8" s="59">
        <v>1302358.43</v>
      </c>
      <c r="C8" s="59">
        <v>-35140.42</v>
      </c>
      <c r="D8" s="59">
        <v>1267218.01</v>
      </c>
      <c r="E8" s="59">
        <v>1008481.74</v>
      </c>
      <c r="F8" s="59">
        <v>984592.32</v>
      </c>
      <c r="G8" s="5">
        <f t="shared" ref="G8:G14" si="1">D8-E8</f>
        <v>258736.27000000002</v>
      </c>
    </row>
    <row r="9" spans="1:7" x14ac:dyDescent="0.2">
      <c r="A9" s="46" t="s">
        <v>122</v>
      </c>
      <c r="B9" s="59">
        <v>76409590.290000007</v>
      </c>
      <c r="C9" s="59">
        <v>3431091.15</v>
      </c>
      <c r="D9" s="59">
        <v>79840681.440000013</v>
      </c>
      <c r="E9" s="59">
        <v>70985486.709999993</v>
      </c>
      <c r="F9" s="59">
        <v>70427058.340000004</v>
      </c>
      <c r="G9" s="5">
        <f t="shared" si="1"/>
        <v>8855194.7300000191</v>
      </c>
    </row>
    <row r="10" spans="1:7" x14ac:dyDescent="0.2">
      <c r="A10" s="46" t="s">
        <v>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">
        <f t="shared" si="1"/>
        <v>0</v>
      </c>
    </row>
    <row r="11" spans="1:7" x14ac:dyDescent="0.2">
      <c r="A11" s="46" t="s">
        <v>22</v>
      </c>
      <c r="B11" s="59">
        <v>11396087.67</v>
      </c>
      <c r="C11" s="59">
        <v>-1131176.6599999999</v>
      </c>
      <c r="D11" s="59">
        <v>10264911.01</v>
      </c>
      <c r="E11" s="59">
        <v>8052840.1900000004</v>
      </c>
      <c r="F11" s="59">
        <v>7894204.1500000004</v>
      </c>
      <c r="G11" s="5">
        <f t="shared" si="1"/>
        <v>2212070.8199999994</v>
      </c>
    </row>
    <row r="12" spans="1:7" x14ac:dyDescent="0.2">
      <c r="A12" s="46" t="s">
        <v>17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">
        <f t="shared" si="1"/>
        <v>0</v>
      </c>
    </row>
    <row r="13" spans="1:7" x14ac:dyDescent="0.2">
      <c r="A13" s="46" t="s">
        <v>41</v>
      </c>
      <c r="B13" s="59">
        <v>77353916.370000005</v>
      </c>
      <c r="C13" s="59">
        <v>3049877.77</v>
      </c>
      <c r="D13" s="59">
        <v>80403794.140000001</v>
      </c>
      <c r="E13" s="59">
        <v>75560921.879999995</v>
      </c>
      <c r="F13" s="59">
        <v>74256862.099999994</v>
      </c>
      <c r="G13" s="5">
        <f t="shared" si="1"/>
        <v>4842872.2600000054</v>
      </c>
    </row>
    <row r="14" spans="1:7" x14ac:dyDescent="0.2">
      <c r="A14" s="46" t="s">
        <v>18</v>
      </c>
      <c r="B14" s="59">
        <v>17838506.32</v>
      </c>
      <c r="C14" s="59">
        <v>2299884.4</v>
      </c>
      <c r="D14" s="59">
        <v>20138390.719999999</v>
      </c>
      <c r="E14" s="59">
        <v>15589680.5</v>
      </c>
      <c r="F14" s="59">
        <v>15464507.26</v>
      </c>
      <c r="G14" s="5">
        <f t="shared" si="1"/>
        <v>4548710.2199999988</v>
      </c>
    </row>
    <row r="15" spans="1:7" x14ac:dyDescent="0.2">
      <c r="A15" s="46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2">
        <f t="shared" ref="B16:G16" si="2">SUM(B17:B23)</f>
        <v>259344869.71000001</v>
      </c>
      <c r="C16" s="12">
        <f t="shared" si="2"/>
        <v>178768000.13999999</v>
      </c>
      <c r="D16" s="12">
        <f t="shared" si="2"/>
        <v>438112869.85000002</v>
      </c>
      <c r="E16" s="12">
        <f t="shared" si="2"/>
        <v>388184153.15999997</v>
      </c>
      <c r="F16" s="12">
        <f t="shared" si="2"/>
        <v>386088799.19</v>
      </c>
      <c r="G16" s="12">
        <f t="shared" si="2"/>
        <v>49928716.68999999</v>
      </c>
    </row>
    <row r="17" spans="1:7" x14ac:dyDescent="0.2">
      <c r="A17" s="46" t="s">
        <v>42</v>
      </c>
      <c r="B17" s="60">
        <v>6620782.0300000003</v>
      </c>
      <c r="C17" s="60">
        <v>437381.45</v>
      </c>
      <c r="D17" s="60">
        <v>7058163.4800000004</v>
      </c>
      <c r="E17" s="60">
        <v>6727528.9000000004</v>
      </c>
      <c r="F17" s="60">
        <v>6581875.46</v>
      </c>
      <c r="G17" s="5">
        <f t="shared" ref="G17:G23" si="3">D17-E17</f>
        <v>330634.58000000007</v>
      </c>
    </row>
    <row r="18" spans="1:7" x14ac:dyDescent="0.2">
      <c r="A18" s="46" t="s">
        <v>27</v>
      </c>
      <c r="B18" s="60">
        <v>237523694.22999999</v>
      </c>
      <c r="C18" s="60">
        <v>177371118.75999999</v>
      </c>
      <c r="D18" s="60">
        <v>414894812.99000001</v>
      </c>
      <c r="E18" s="60">
        <v>366882884.73000002</v>
      </c>
      <c r="F18" s="60">
        <v>365215503.31</v>
      </c>
      <c r="G18" s="5">
        <f t="shared" si="3"/>
        <v>48011928.25999999</v>
      </c>
    </row>
    <row r="19" spans="1:7" x14ac:dyDescent="0.2">
      <c r="A19" s="46" t="s">
        <v>20</v>
      </c>
      <c r="B19" s="60">
        <v>1494605.49</v>
      </c>
      <c r="C19" s="60">
        <v>14000</v>
      </c>
      <c r="D19" s="60">
        <v>1508605.49</v>
      </c>
      <c r="E19" s="60">
        <v>1267735.04</v>
      </c>
      <c r="F19" s="60">
        <v>1262996.6200000001</v>
      </c>
      <c r="G19" s="5">
        <f t="shared" si="3"/>
        <v>240870.44999999995</v>
      </c>
    </row>
    <row r="20" spans="1:7" x14ac:dyDescent="0.2">
      <c r="A20" s="46" t="s">
        <v>43</v>
      </c>
      <c r="B20" s="60">
        <v>7827198.0999999996</v>
      </c>
      <c r="C20" s="60">
        <v>929290.43</v>
      </c>
      <c r="D20" s="60">
        <v>8756488.5299999993</v>
      </c>
      <c r="E20" s="60">
        <v>7658475.0899999999</v>
      </c>
      <c r="F20" s="60">
        <v>7499123.3700000001</v>
      </c>
      <c r="G20" s="5">
        <f t="shared" si="3"/>
        <v>1098013.4399999995</v>
      </c>
    </row>
    <row r="21" spans="1:7" x14ac:dyDescent="0.2">
      <c r="A21" s="46" t="s">
        <v>44</v>
      </c>
      <c r="B21" s="60">
        <v>5878589.8600000003</v>
      </c>
      <c r="C21" s="60">
        <v>16209.5</v>
      </c>
      <c r="D21" s="60">
        <v>5894799.3600000003</v>
      </c>
      <c r="E21" s="60">
        <v>5647529.4000000004</v>
      </c>
      <c r="F21" s="60">
        <v>5529300.4299999997</v>
      </c>
      <c r="G21" s="5">
        <f t="shared" si="3"/>
        <v>247269.95999999996</v>
      </c>
    </row>
    <row r="22" spans="1:7" x14ac:dyDescent="0.2">
      <c r="A22" s="46" t="s">
        <v>45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5">
        <f t="shared" si="3"/>
        <v>0</v>
      </c>
    </row>
    <row r="23" spans="1:7" x14ac:dyDescent="0.2">
      <c r="A23" s="46" t="s">
        <v>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5">
        <f t="shared" si="3"/>
        <v>0</v>
      </c>
    </row>
    <row r="24" spans="1:7" x14ac:dyDescent="0.2">
      <c r="A24" s="46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2">
        <f t="shared" ref="B25:G25" si="4">SUM(B26:B34)</f>
        <v>11976400.85</v>
      </c>
      <c r="C25" s="12">
        <f t="shared" si="4"/>
        <v>8713495.0399999991</v>
      </c>
      <c r="D25" s="12">
        <f t="shared" si="4"/>
        <v>20689895.890000001</v>
      </c>
      <c r="E25" s="12">
        <f t="shared" si="4"/>
        <v>19787795.98</v>
      </c>
      <c r="F25" s="12">
        <f t="shared" si="4"/>
        <v>19653503.219999999</v>
      </c>
      <c r="G25" s="12">
        <f t="shared" si="4"/>
        <v>902099.91000000015</v>
      </c>
    </row>
    <row r="26" spans="1:7" x14ac:dyDescent="0.2">
      <c r="A26" s="46" t="s">
        <v>28</v>
      </c>
      <c r="B26" s="61">
        <v>11976400.85</v>
      </c>
      <c r="C26" s="61">
        <v>8713495.0399999991</v>
      </c>
      <c r="D26" s="61">
        <v>20689895.890000001</v>
      </c>
      <c r="E26" s="61">
        <v>19787795.98</v>
      </c>
      <c r="F26" s="61">
        <v>19653503.219999999</v>
      </c>
      <c r="G26" s="5">
        <f t="shared" ref="G26:G34" si="5">D26-E26</f>
        <v>902099.91000000015</v>
      </c>
    </row>
    <row r="27" spans="1:7" x14ac:dyDescent="0.2">
      <c r="A27" s="46" t="s">
        <v>23</v>
      </c>
      <c r="B27" s="5">
        <v>0</v>
      </c>
      <c r="C27" s="5">
        <v>0</v>
      </c>
      <c r="D27" s="5">
        <f t="shared" ref="D27:D34" si="6">B27+C27</f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46" t="s">
        <v>29</v>
      </c>
      <c r="B28" s="5">
        <v>0</v>
      </c>
      <c r="C28" s="5">
        <v>0</v>
      </c>
      <c r="D28" s="5">
        <f t="shared" si="6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46" t="s">
        <v>47</v>
      </c>
      <c r="B29" s="5">
        <v>0</v>
      </c>
      <c r="C29" s="5">
        <v>0</v>
      </c>
      <c r="D29" s="5">
        <f t="shared" si="6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46" t="s">
        <v>21</v>
      </c>
      <c r="B30" s="5">
        <v>0</v>
      </c>
      <c r="C30" s="5">
        <v>0</v>
      </c>
      <c r="D30" s="5">
        <f t="shared" si="6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46" t="s">
        <v>5</v>
      </c>
      <c r="B31" s="5">
        <v>0</v>
      </c>
      <c r="C31" s="5">
        <v>0</v>
      </c>
      <c r="D31" s="5">
        <f t="shared" si="6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46" t="s">
        <v>6</v>
      </c>
      <c r="B32" s="5">
        <v>0</v>
      </c>
      <c r="C32" s="5">
        <v>0</v>
      </c>
      <c r="D32" s="5">
        <f t="shared" si="6"/>
        <v>0</v>
      </c>
      <c r="E32" s="5">
        <v>0</v>
      </c>
      <c r="F32" s="5">
        <v>0</v>
      </c>
      <c r="G32" s="5">
        <f t="shared" si="5"/>
        <v>0</v>
      </c>
    </row>
    <row r="33" spans="1:7" x14ac:dyDescent="0.2">
      <c r="A33" s="46" t="s">
        <v>48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5"/>
        <v>0</v>
      </c>
    </row>
    <row r="34" spans="1:7" x14ac:dyDescent="0.2">
      <c r="A34" s="46" t="s">
        <v>30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5"/>
        <v>0</v>
      </c>
    </row>
    <row r="35" spans="1:7" x14ac:dyDescent="0.2">
      <c r="A35" s="46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2">
        <f t="shared" ref="B36:G36" si="7">SUM(B37:B40)</f>
        <v>0</v>
      </c>
      <c r="C36" s="12">
        <f t="shared" si="7"/>
        <v>0</v>
      </c>
      <c r="D36" s="12">
        <f t="shared" si="7"/>
        <v>0</v>
      </c>
      <c r="E36" s="12">
        <f t="shared" si="7"/>
        <v>0</v>
      </c>
      <c r="F36" s="12">
        <f t="shared" si="7"/>
        <v>0</v>
      </c>
      <c r="G36" s="12">
        <f t="shared" si="7"/>
        <v>0</v>
      </c>
    </row>
    <row r="37" spans="1:7" x14ac:dyDescent="0.2">
      <c r="A37" s="46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8">D37-E37</f>
        <v>0</v>
      </c>
    </row>
    <row r="38" spans="1:7" ht="11.25" customHeight="1" x14ac:dyDescent="0.2">
      <c r="A38" s="46" t="s">
        <v>24</v>
      </c>
      <c r="B38" s="5">
        <v>0</v>
      </c>
      <c r="C38" s="5">
        <v>0</v>
      </c>
      <c r="D38" s="5">
        <f t="shared" ref="D38:D40" si="9">B38+C38</f>
        <v>0</v>
      </c>
      <c r="E38" s="5">
        <v>0</v>
      </c>
      <c r="F38" s="5">
        <v>0</v>
      </c>
      <c r="G38" s="5">
        <f t="shared" si="8"/>
        <v>0</v>
      </c>
    </row>
    <row r="39" spans="1:7" x14ac:dyDescent="0.2">
      <c r="A39" s="46" t="s">
        <v>32</v>
      </c>
      <c r="B39" s="5">
        <v>0</v>
      </c>
      <c r="C39" s="5">
        <v>0</v>
      </c>
      <c r="D39" s="5">
        <f t="shared" si="9"/>
        <v>0</v>
      </c>
      <c r="E39" s="5">
        <v>0</v>
      </c>
      <c r="F39" s="5">
        <v>0</v>
      </c>
      <c r="G39" s="5">
        <f t="shared" si="8"/>
        <v>0</v>
      </c>
    </row>
    <row r="40" spans="1:7" x14ac:dyDescent="0.2">
      <c r="A40" s="46" t="s">
        <v>7</v>
      </c>
      <c r="B40" s="5">
        <v>0</v>
      </c>
      <c r="C40" s="5">
        <v>0</v>
      </c>
      <c r="D40" s="5">
        <f t="shared" si="9"/>
        <v>0</v>
      </c>
      <c r="E40" s="5">
        <v>0</v>
      </c>
      <c r="F40" s="5">
        <v>0</v>
      </c>
      <c r="G40" s="5">
        <f t="shared" si="8"/>
        <v>0</v>
      </c>
    </row>
    <row r="41" spans="1:7" x14ac:dyDescent="0.2">
      <c r="A41" s="46"/>
      <c r="B41" s="5"/>
      <c r="C41" s="5"/>
      <c r="D41" s="5"/>
      <c r="E41" s="5"/>
      <c r="F41" s="5"/>
      <c r="G41" s="5"/>
    </row>
    <row r="42" spans="1:7" x14ac:dyDescent="0.2">
      <c r="A42" s="40" t="s">
        <v>50</v>
      </c>
      <c r="B42" s="15">
        <f t="shared" ref="B42:G42" si="10">SUM(B36+B25+B16+B6)</f>
        <v>455621729.63999999</v>
      </c>
      <c r="C42" s="15">
        <f t="shared" si="10"/>
        <v>195096031.41999999</v>
      </c>
      <c r="D42" s="15">
        <f t="shared" si="10"/>
        <v>650717761.06000006</v>
      </c>
      <c r="E42" s="15">
        <f t="shared" si="10"/>
        <v>579169360.15999997</v>
      </c>
      <c r="F42" s="15">
        <f t="shared" si="10"/>
        <v>574769526.57999992</v>
      </c>
      <c r="G42" s="15">
        <f t="shared" si="10"/>
        <v>71548400.900000021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B6:G6 B15:G16 G7:G14 B24:G25 G17:G23 B27:G42 G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2025-01-28T22:56:55Z</cp:lastPrinted>
  <dcterms:created xsi:type="dcterms:W3CDTF">2014-02-10T03:37:14Z</dcterms:created>
  <dcterms:modified xsi:type="dcterms:W3CDTF">2025-02-05T21:50:32Z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